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Květen" sheetId="1" r:id="rId1"/>
  </sheets>
  <definedNames>
    <definedName name="_xlnm._FilterDatabase" localSheetId="0" hidden="1">Květen!$A$5:$U$35</definedName>
    <definedName name="_xlnm.Print_Titles" localSheetId="0">Květen!$1:$2</definedName>
    <definedName name="_xlnm.Print_Area" localSheetId="0">Květen!$A$1:$N$66</definedName>
  </definedNames>
  <calcPr calcId="145621"/>
</workbook>
</file>

<file path=xl/calcChain.xml><?xml version="1.0" encoding="utf-8"?>
<calcChain xmlns="http://schemas.openxmlformats.org/spreadsheetml/2006/main">
  <c r="K35" i="1" l="1"/>
  <c r="J35" i="1"/>
  <c r="I35" i="1"/>
  <c r="H35" i="1"/>
  <c r="M34" i="1"/>
  <c r="K34" i="1"/>
  <c r="J34" i="1"/>
  <c r="I34" i="1"/>
  <c r="H34" i="1"/>
  <c r="K33" i="1"/>
  <c r="J33" i="1"/>
  <c r="I33" i="1"/>
  <c r="H33" i="1"/>
  <c r="K32" i="1"/>
  <c r="J32" i="1"/>
  <c r="I32" i="1"/>
  <c r="H32" i="1"/>
  <c r="M31" i="1"/>
  <c r="K31" i="1"/>
  <c r="J31" i="1"/>
  <c r="I31" i="1"/>
  <c r="H31" i="1"/>
  <c r="M30" i="1"/>
  <c r="K30" i="1"/>
  <c r="J30" i="1"/>
  <c r="I30" i="1"/>
  <c r="H30" i="1"/>
  <c r="M29" i="1"/>
  <c r="K29" i="1"/>
  <c r="J29" i="1"/>
  <c r="I29" i="1"/>
  <c r="H29" i="1"/>
  <c r="M28" i="1"/>
  <c r="K28" i="1"/>
  <c r="J28" i="1"/>
  <c r="I28" i="1"/>
  <c r="H28" i="1"/>
  <c r="M27" i="1"/>
  <c r="K27" i="1"/>
  <c r="J27" i="1"/>
  <c r="I27" i="1"/>
  <c r="H27" i="1"/>
  <c r="M26" i="1"/>
  <c r="K26" i="1"/>
  <c r="J26" i="1"/>
  <c r="I26" i="1"/>
  <c r="H26" i="1"/>
  <c r="M25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M21" i="1"/>
  <c r="K21" i="1"/>
  <c r="J21" i="1"/>
  <c r="I21" i="1"/>
  <c r="H21" i="1"/>
  <c r="M20" i="1"/>
  <c r="K20" i="1"/>
  <c r="J20" i="1"/>
  <c r="I20" i="1"/>
  <c r="H20" i="1"/>
  <c r="M19" i="1"/>
  <c r="K19" i="1"/>
  <c r="J19" i="1"/>
  <c r="I19" i="1"/>
  <c r="H19" i="1"/>
  <c r="M18" i="1"/>
  <c r="K18" i="1"/>
  <c r="J18" i="1"/>
  <c r="I18" i="1"/>
  <c r="H18" i="1"/>
  <c r="M17" i="1"/>
  <c r="K17" i="1"/>
  <c r="J17" i="1"/>
  <c r="I17" i="1"/>
  <c r="H17" i="1"/>
  <c r="M16" i="1"/>
  <c r="K16" i="1"/>
  <c r="J16" i="1"/>
  <c r="I16" i="1"/>
  <c r="H16" i="1"/>
  <c r="K15" i="1"/>
  <c r="J15" i="1"/>
  <c r="I15" i="1"/>
  <c r="H15" i="1"/>
  <c r="M14" i="1"/>
  <c r="K14" i="1"/>
  <c r="J14" i="1"/>
  <c r="I14" i="1"/>
  <c r="H14" i="1"/>
  <c r="M13" i="1"/>
  <c r="K13" i="1"/>
  <c r="J13" i="1"/>
  <c r="I13" i="1"/>
  <c r="H13" i="1"/>
  <c r="M12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M8" i="1"/>
  <c r="K8" i="1"/>
  <c r="J8" i="1"/>
  <c r="I8" i="1"/>
  <c r="H8" i="1"/>
  <c r="M7" i="1"/>
  <c r="K7" i="1"/>
  <c r="J7" i="1"/>
  <c r="I7" i="1"/>
  <c r="H7" i="1"/>
  <c r="M6" i="1"/>
  <c r="K6" i="1"/>
  <c r="J6" i="1"/>
  <c r="I6" i="1"/>
  <c r="H6" i="1"/>
</calcChain>
</file>

<file path=xl/sharedStrings.xml><?xml version="1.0" encoding="utf-8"?>
<sst xmlns="http://schemas.openxmlformats.org/spreadsheetml/2006/main" count="160" uniqueCount="87">
  <si>
    <t>Ceník sponzoringu stanice TV BARRANDOV</t>
  </si>
  <si>
    <t>Květen 2018</t>
  </si>
  <si>
    <t>1. Sponzoring pořadu</t>
  </si>
  <si>
    <t>Typ</t>
  </si>
  <si>
    <t>Pořad</t>
  </si>
  <si>
    <t>Od/do</t>
  </si>
  <si>
    <t>Čas vysílání</t>
  </si>
  <si>
    <t>Počet dílů za měsíc</t>
  </si>
  <si>
    <t>Cena 1 díl/pořad</t>
  </si>
  <si>
    <t>Maximální počet SV/ 1 pořad</t>
  </si>
  <si>
    <t>Injektáže *</t>
  </si>
  <si>
    <t>Den</t>
  </si>
  <si>
    <t>Čas</t>
  </si>
  <si>
    <t>2x10"</t>
  </si>
  <si>
    <t>4x10"</t>
  </si>
  <si>
    <t>6x10"</t>
  </si>
  <si>
    <t>8x10"</t>
  </si>
  <si>
    <t>10x10"</t>
  </si>
  <si>
    <t>Cena 1x5"</t>
  </si>
  <si>
    <t>Max. počet</t>
  </si>
  <si>
    <t>Aféry - neuvěřitelné životní příběhy</t>
  </si>
  <si>
    <t>Po, St, Pá, So a Ne</t>
  </si>
  <si>
    <t>Česká tajenka</t>
  </si>
  <si>
    <t>Neděle</t>
  </si>
  <si>
    <t>Pondělí - Pátek</t>
  </si>
  <si>
    <t>GSG 9: Speciální jednotka</t>
  </si>
  <si>
    <t>Pondělí - Středa</t>
  </si>
  <si>
    <t>po 23:20</t>
  </si>
  <si>
    <t>Pátek</t>
  </si>
  <si>
    <t xml:space="preserve"> Neděle</t>
  </si>
  <si>
    <t>Instikty Jaromíra Soukupa</t>
  </si>
  <si>
    <t>Pondělí</t>
  </si>
  <si>
    <t>Jak to dopadlo?</t>
  </si>
  <si>
    <t>Sobota</t>
  </si>
  <si>
    <t>Krimi film</t>
  </si>
  <si>
    <t>Můžu dál?</t>
  </si>
  <si>
    <t>Nebezpečné vztahy</t>
  </si>
  <si>
    <t>Sobota a Neděle</t>
  </si>
  <si>
    <t xml:space="preserve">Nebezpečné vztahy live </t>
  </si>
  <si>
    <t>Nebezpečné vztahy live (repríza)</t>
  </si>
  <si>
    <t>Paparazzi</t>
  </si>
  <si>
    <t>Romantický film</t>
  </si>
  <si>
    <t>Seriál</t>
  </si>
  <si>
    <t>Čtvrtek</t>
  </si>
  <si>
    <t xml:space="preserve">Soudce Alexandr </t>
  </si>
  <si>
    <t>Soudce Alexandr (repríza)</t>
  </si>
  <si>
    <t>Soudkyně Barbara</t>
  </si>
  <si>
    <t>Soudkyně Barbara (repríza)</t>
  </si>
  <si>
    <t>Tenký led</t>
  </si>
  <si>
    <t>U tebe nebo u mě</t>
  </si>
  <si>
    <t xml:space="preserve">Věřte nevěřte </t>
  </si>
  <si>
    <t>10:00 a 11:00</t>
  </si>
  <si>
    <t>Wolfův revír</t>
  </si>
  <si>
    <t>Záchranáři</t>
  </si>
  <si>
    <t xml:space="preserve">Zázraky planety Země </t>
  </si>
  <si>
    <t>2. Sponzoring v pásmu Animáček</t>
  </si>
  <si>
    <t>Počet Animací v pásmu</t>
  </si>
  <si>
    <t>Cena 1 animace</t>
  </si>
  <si>
    <t>Maximální počet SV/ 1 animace</t>
  </si>
  <si>
    <t>Cena 1 pořad</t>
  </si>
  <si>
    <t>Maximální počet SV během pásma</t>
  </si>
  <si>
    <t>1x5"</t>
  </si>
  <si>
    <t>1x10"</t>
  </si>
  <si>
    <t xml:space="preserve"> Animáček</t>
  </si>
  <si>
    <t>Animáček ranní pásmo - sponzoring pořadu</t>
  </si>
  <si>
    <t>Pondělí - Neděle</t>
  </si>
  <si>
    <t>5:00 - 06:00</t>
  </si>
  <si>
    <t>-</t>
  </si>
  <si>
    <t>Animáček ranní pásmo - sponzoring programu**</t>
  </si>
  <si>
    <t>3. Sponzoring programu**</t>
  </si>
  <si>
    <t>Sponzor programu**</t>
  </si>
  <si>
    <t xml:space="preserve">Sponzor programu </t>
  </si>
  <si>
    <t>08:00 - 14:00</t>
  </si>
  <si>
    <t>14:00 - 18:00</t>
  </si>
  <si>
    <t>18:00 - 24:00</t>
  </si>
  <si>
    <t>24:00 - 06:00</t>
  </si>
  <si>
    <t>4. Sponzoring upoutávek</t>
  </si>
  <si>
    <t>Cena 1 upoutávka</t>
  </si>
  <si>
    <t>Sponzor upoutávky</t>
  </si>
  <si>
    <t>Sponzorované upoutávky</t>
  </si>
  <si>
    <t>06:00 - 14:00</t>
  </si>
  <si>
    <t>Poznámka:</t>
  </si>
  <si>
    <t>*Injektáže - nabídka platí pouze pro standardní statické injektáže 1/16, 5 sekund (logo/ident firmy + titulek "sponzor pořadu"). Injektáž lze zakoupit pouze společně se sponzoringem pořadu. Pro cenu dynamických injektáží bude použit koeficient 2 a podléhají schválení TV Barrandov. Distibutoři a výrobci alkoholických nápojů mohou umisťovat injektáže pouze pro předchozí konzultaci a schválení TV Barrandov. Také injektáže v Animáčku je nutné předem konzultovat a schvalovat s TV Barrandov.</t>
  </si>
  <si>
    <t>**Sponzorský vzkaz umístěný před nebo po reklamním bloku o stopáži 5 nebo 10 sekund. Sponzor programu sponzoruje TV Barrandov  nikoli konkrétní pořad.</t>
  </si>
  <si>
    <t>Cena většího objemu sponzoringu či různých jeho kombinací je předmětem dalšího jednání.</t>
  </si>
  <si>
    <t>Všechny uvedené ceny jsou bez DPH.</t>
  </si>
  <si>
    <t>Ceník je platný od 20.4.2018.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</si>
</sst>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dd\.mm\.yyyy"/>
    <numFmt numFmtId="166" formatCode="hh\:mm\:ss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color rgb="FFFF006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3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2" fillId="0" borderId="0"/>
    <xf numFmtId="49" fontId="14" fillId="4" borderId="25" applyProtection="0">
      <alignment horizontal="left" vertical="top"/>
    </xf>
    <xf numFmtId="49" fontId="14" fillId="4" borderId="25" applyProtection="0">
      <alignment horizontal="left" vertical="top"/>
    </xf>
    <xf numFmtId="49" fontId="14" fillId="4" borderId="25" applyProtection="0">
      <alignment horizontal="left" vertical="top"/>
    </xf>
    <xf numFmtId="49" fontId="14" fillId="4" borderId="25" applyProtection="0">
      <alignment horizontal="left" vertical="top"/>
    </xf>
    <xf numFmtId="49" fontId="14" fillId="4" borderId="25" applyProtection="0">
      <alignment horizontal="left" vertical="top"/>
    </xf>
    <xf numFmtId="49" fontId="14" fillId="4" borderId="25" applyProtection="0">
      <alignment horizontal="left" vertical="top"/>
    </xf>
    <xf numFmtId="49" fontId="14" fillId="4" borderId="26" applyProtection="0">
      <alignment horizontal="left" vertical="top"/>
    </xf>
    <xf numFmtId="4" fontId="15" fillId="5" borderId="27" applyProtection="0">
      <alignment horizontal="right" vertical="top"/>
    </xf>
    <xf numFmtId="49" fontId="14" fillId="6" borderId="27" applyProtection="0">
      <alignment horizontal="left" vertical="top"/>
    </xf>
    <xf numFmtId="49" fontId="14" fillId="6" borderId="27" applyProtection="0">
      <alignment horizontal="left" vertical="top"/>
    </xf>
    <xf numFmtId="49" fontId="14" fillId="6" borderId="27" applyProtection="0">
      <alignment horizontal="left" vertical="top"/>
    </xf>
    <xf numFmtId="4" fontId="15" fillId="5" borderId="27" applyProtection="0">
      <alignment horizontal="right" vertical="top"/>
    </xf>
    <xf numFmtId="4" fontId="14" fillId="7" borderId="27" applyProtection="0">
      <alignment horizontal="right" vertical="top"/>
    </xf>
    <xf numFmtId="165" fontId="14" fillId="6" borderId="27" applyProtection="0">
      <alignment horizontal="left" vertical="top"/>
    </xf>
    <xf numFmtId="165" fontId="14" fillId="6" borderId="27" applyProtection="0">
      <alignment horizontal="left" vertical="top"/>
    </xf>
    <xf numFmtId="165" fontId="14" fillId="6" borderId="27" applyProtection="0">
      <alignment horizontal="left" vertical="top"/>
    </xf>
    <xf numFmtId="49" fontId="14" fillId="4" borderId="26" applyProtection="0">
      <alignment horizontal="left" vertical="top"/>
    </xf>
    <xf numFmtId="166" fontId="14" fillId="6" borderId="27" applyProtection="0">
      <alignment horizontal="right" vertical="top"/>
    </xf>
    <xf numFmtId="166" fontId="14" fillId="6" borderId="27" applyProtection="0">
      <alignment horizontal="right" vertical="top"/>
    </xf>
    <xf numFmtId="166" fontId="14" fillId="6" borderId="27" applyProtection="0">
      <alignment horizontal="right" vertical="top"/>
    </xf>
    <xf numFmtId="4" fontId="15" fillId="5" borderId="27" applyProtection="0">
      <alignment horizontal="right" vertical="top"/>
    </xf>
    <xf numFmtId="4" fontId="14" fillId="6" borderId="27" applyProtection="0">
      <alignment horizontal="right" vertical="top"/>
    </xf>
    <xf numFmtId="4" fontId="14" fillId="6" borderId="27" applyProtection="0">
      <alignment horizontal="right" vertical="top"/>
    </xf>
    <xf numFmtId="4" fontId="14" fillId="6" borderId="27" applyProtection="0">
      <alignment horizontal="right" vertical="top"/>
    </xf>
    <xf numFmtId="49" fontId="14" fillId="7" borderId="27" applyProtection="0">
      <alignment horizontal="left" vertical="top"/>
    </xf>
    <xf numFmtId="165" fontId="14" fillId="7" borderId="27" applyProtection="0">
      <alignment horizontal="left" vertical="top"/>
    </xf>
    <xf numFmtId="166" fontId="14" fillId="7" borderId="27" applyProtection="0">
      <alignment horizontal="right" vertical="top"/>
    </xf>
    <xf numFmtId="4" fontId="14" fillId="7" borderId="27" applyProtection="0">
      <alignment horizontal="right" vertical="top"/>
    </xf>
    <xf numFmtId="49" fontId="15" fillId="5" borderId="27" applyProtection="0">
      <alignment horizontal="left" vertical="top"/>
    </xf>
    <xf numFmtId="166" fontId="15" fillId="5" borderId="27" applyProtection="0">
      <alignment horizontal="right" vertical="top"/>
    </xf>
    <xf numFmtId="49" fontId="14" fillId="4" borderId="26" applyProtection="0">
      <alignment horizontal="left" vertical="top"/>
    </xf>
    <xf numFmtId="49" fontId="14" fillId="4" borderId="28" applyProtection="0">
      <alignment horizontal="left" vertical="top"/>
    </xf>
    <xf numFmtId="49" fontId="14" fillId="4" borderId="28" applyProtection="0">
      <alignment horizontal="left" vertical="top"/>
    </xf>
    <xf numFmtId="49" fontId="14" fillId="4" borderId="28" applyProtection="0">
      <alignment horizontal="left" vertical="top"/>
    </xf>
    <xf numFmtId="49" fontId="14" fillId="4" borderId="26" applyProtection="0">
      <alignment horizontal="left" vertical="top"/>
    </xf>
    <xf numFmtId="49" fontId="14" fillId="4" borderId="26" applyProtection="0">
      <alignment horizontal="left" vertical="top"/>
    </xf>
    <xf numFmtId="49" fontId="14" fillId="4" borderId="28" applyProtection="0">
      <alignment horizontal="left" vertical="top"/>
    </xf>
    <xf numFmtId="49" fontId="14" fillId="4" borderId="28" applyProtection="0">
      <alignment horizontal="left" vertical="top"/>
    </xf>
    <xf numFmtId="4" fontId="15" fillId="5" borderId="27" applyProtection="0">
      <alignment horizontal="right" vertical="top"/>
    </xf>
    <xf numFmtId="49" fontId="14" fillId="4" borderId="29" applyProtection="0">
      <alignment horizontal="center" vertical="top"/>
    </xf>
    <xf numFmtId="49" fontId="14" fillId="4" borderId="30" applyProtection="0">
      <alignment horizontal="left" vertical="top"/>
    </xf>
    <xf numFmtId="49" fontId="14" fillId="4" borderId="31" applyProtection="0">
      <alignment horizontal="left" vertical="top" wrapText="1"/>
    </xf>
    <xf numFmtId="49" fontId="14" fillId="4" borderId="31" applyProtection="0">
      <alignment horizontal="left" vertical="top" wrapText="1"/>
    </xf>
    <xf numFmtId="49" fontId="14" fillId="4" borderId="31" applyProtection="0">
      <alignment horizontal="left" vertical="top" wrapText="1"/>
    </xf>
    <xf numFmtId="49" fontId="14" fillId="4" borderId="29" applyProtection="0">
      <alignment horizontal="left" vertical="top"/>
    </xf>
    <xf numFmtId="49" fontId="14" fillId="4" borderId="29" applyProtection="0">
      <alignment horizontal="left" vertical="top"/>
    </xf>
    <xf numFmtId="49" fontId="14" fillId="4" borderId="32" applyProtection="0">
      <alignment horizontal="left" vertical="top" wrapText="1"/>
    </xf>
    <xf numFmtId="49" fontId="14" fillId="4" borderId="32" applyProtection="0">
      <alignment horizontal="left" vertical="top" wrapText="1"/>
    </xf>
    <xf numFmtId="49" fontId="14" fillId="4" borderId="28" applyProtection="0">
      <alignment horizontal="left" vertical="top"/>
    </xf>
    <xf numFmtId="49" fontId="14" fillId="4" borderId="26" applyProtection="0">
      <alignment horizontal="left" vertical="top"/>
    </xf>
    <xf numFmtId="49" fontId="14" fillId="4" borderId="32" applyProtection="0">
      <alignment horizontal="left" vertical="top" wrapText="1"/>
    </xf>
    <xf numFmtId="49" fontId="14" fillId="4" borderId="32" applyProtection="0">
      <alignment horizontal="left" vertical="top" wrapText="1"/>
    </xf>
    <xf numFmtId="49" fontId="14" fillId="4" borderId="32" applyProtection="0">
      <alignment horizontal="left" vertical="top" wrapText="1"/>
    </xf>
    <xf numFmtId="49" fontId="14" fillId="4" borderId="30" applyProtection="0">
      <alignment horizontal="left" vertical="top"/>
    </xf>
    <xf numFmtId="49" fontId="14" fillId="4" borderId="30" applyProtection="0">
      <alignment horizontal="left" vertical="top"/>
    </xf>
    <xf numFmtId="49" fontId="14" fillId="4" borderId="30" applyProtection="0">
      <alignment horizontal="center" vertical="top"/>
    </xf>
    <xf numFmtId="49" fontId="14" fillId="4" borderId="26" applyProtection="0">
      <alignment horizontal="left" vertical="top"/>
    </xf>
    <xf numFmtId="49" fontId="14" fillId="4" borderId="30" applyProtection="0">
      <alignment horizontal="left" vertical="top"/>
    </xf>
    <xf numFmtId="49" fontId="14" fillId="4" borderId="31" applyProtection="0">
      <alignment horizontal="left" vertical="top" wrapText="1"/>
    </xf>
    <xf numFmtId="4" fontId="14" fillId="7" borderId="27" applyProtection="0">
      <alignment horizontal="right" vertical="top"/>
    </xf>
    <xf numFmtId="49" fontId="14" fillId="4" borderId="29" applyProtection="0">
      <alignment horizontal="left" vertical="top"/>
    </xf>
    <xf numFmtId="49" fontId="14" fillId="4" borderId="29" applyProtection="0">
      <alignment horizontal="left" vertical="top"/>
    </xf>
    <xf numFmtId="49" fontId="14" fillId="4" borderId="29" applyProtection="0">
      <alignment horizontal="left" vertical="top"/>
    </xf>
    <xf numFmtId="49" fontId="14" fillId="4" borderId="26" applyProtection="0">
      <alignment horizontal="left" vertical="top"/>
    </xf>
    <xf numFmtId="49" fontId="14" fillId="4" borderId="26" applyProtection="0">
      <alignment horizontal="left" vertical="top"/>
    </xf>
    <xf numFmtId="49" fontId="14" fillId="4" borderId="26" applyProtection="0">
      <alignment horizontal="left" vertical="top"/>
    </xf>
    <xf numFmtId="4" fontId="14" fillId="7" borderId="27" applyProtection="0">
      <alignment horizontal="right" vertical="top"/>
    </xf>
    <xf numFmtId="49" fontId="14" fillId="4" borderId="26" applyProtection="0">
      <alignment horizontal="left" vertical="top"/>
    </xf>
    <xf numFmtId="49" fontId="14" fillId="4" borderId="32" applyProtection="0">
      <alignment horizontal="left" vertical="top" wrapText="1"/>
    </xf>
    <xf numFmtId="4" fontId="15" fillId="5" borderId="27" applyProtection="0">
      <alignment horizontal="right" vertical="top"/>
    </xf>
    <xf numFmtId="49" fontId="14" fillId="4" borderId="30" applyProtection="0">
      <alignment horizontal="center" vertical="top"/>
    </xf>
    <xf numFmtId="49" fontId="14" fillId="4" borderId="30" applyProtection="0">
      <alignment horizontal="center" vertical="top"/>
    </xf>
    <xf numFmtId="49" fontId="14" fillId="4" borderId="30" applyProtection="0">
      <alignment horizontal="center" vertical="top"/>
    </xf>
    <xf numFmtId="4" fontId="14" fillId="6" borderId="27" applyProtection="0">
      <alignment horizontal="right" vertical="top"/>
    </xf>
    <xf numFmtId="4" fontId="14" fillId="6" borderId="27" applyProtection="0">
      <alignment horizontal="right" vertical="top"/>
    </xf>
    <xf numFmtId="49" fontId="14" fillId="4" borderId="28" applyProtection="0">
      <alignment horizontal="left" vertical="top"/>
    </xf>
    <xf numFmtId="4" fontId="14" fillId="6" borderId="27" applyProtection="0">
      <alignment horizontal="right" vertical="top"/>
    </xf>
    <xf numFmtId="49" fontId="14" fillId="4" borderId="28" applyProtection="0">
      <alignment horizontal="left" vertical="top"/>
    </xf>
    <xf numFmtId="49" fontId="14" fillId="4" borderId="26" applyProtection="0">
      <alignment horizontal="left" vertical="top"/>
    </xf>
    <xf numFmtId="4" fontId="14" fillId="6" borderId="27" applyProtection="0">
      <alignment horizontal="right" vertical="top"/>
    </xf>
    <xf numFmtId="49" fontId="14" fillId="4" borderId="30" applyProtection="0">
      <alignment horizontal="left" vertical="top"/>
    </xf>
    <xf numFmtId="49" fontId="14" fillId="4" borderId="30" applyProtection="0">
      <alignment horizontal="left" vertical="top"/>
    </xf>
    <xf numFmtId="49" fontId="14" fillId="4" borderId="30" applyProtection="0">
      <alignment horizontal="left" vertical="top"/>
    </xf>
    <xf numFmtId="4" fontId="14" fillId="7" borderId="27" applyProtection="0">
      <alignment horizontal="right" vertical="top"/>
    </xf>
    <xf numFmtId="4" fontId="14" fillId="7" borderId="27" applyProtection="0">
      <alignment horizontal="right" vertical="top"/>
    </xf>
    <xf numFmtId="49" fontId="14" fillId="4" borderId="31" applyProtection="0">
      <alignment horizontal="left" vertical="top" wrapText="1"/>
    </xf>
    <xf numFmtId="4" fontId="15" fillId="5" borderId="27" applyProtection="0">
      <alignment horizontal="right" vertical="top"/>
    </xf>
    <xf numFmtId="49" fontId="14" fillId="4" borderId="31" applyProtection="0">
      <alignment horizontal="left" vertical="top" wrapText="1"/>
    </xf>
    <xf numFmtId="4" fontId="14" fillId="6" borderId="27" applyProtection="0">
      <alignment horizontal="right" vertical="top"/>
    </xf>
    <xf numFmtId="49" fontId="14" fillId="4" borderId="26" applyProtection="0">
      <alignment horizontal="left" vertical="top"/>
    </xf>
    <xf numFmtId="49" fontId="14" fillId="4" borderId="26" applyProtection="0">
      <alignment horizontal="left" vertical="top"/>
    </xf>
    <xf numFmtId="49" fontId="14" fillId="4" borderId="26" applyProtection="0">
      <alignment horizontal="left" vertical="top"/>
    </xf>
    <xf numFmtId="4" fontId="15" fillId="5" borderId="27" applyProtection="0">
      <alignment horizontal="right" vertical="top"/>
    </xf>
    <xf numFmtId="4" fontId="15" fillId="5" borderId="27" applyProtection="0">
      <alignment horizontal="right" vertical="top"/>
    </xf>
    <xf numFmtId="49" fontId="14" fillId="4" borderId="32" applyProtection="0">
      <alignment horizontal="left" vertical="top" wrapText="1"/>
    </xf>
    <xf numFmtId="49" fontId="14" fillId="4" borderId="32" applyProtection="0">
      <alignment horizontal="left" vertical="top" wrapText="1"/>
    </xf>
    <xf numFmtId="4" fontId="14" fillId="7" borderId="27" applyProtection="0">
      <alignment horizontal="right" vertical="top"/>
    </xf>
    <xf numFmtId="49" fontId="14" fillId="4" borderId="26" applyProtection="0">
      <alignment horizontal="left" vertical="top"/>
    </xf>
    <xf numFmtId="49" fontId="14" fillId="4" borderId="26" applyProtection="0">
      <alignment horizontal="center" vertical="top"/>
    </xf>
    <xf numFmtId="49" fontId="14" fillId="4" borderId="26" applyProtection="0">
      <alignment horizontal="center" vertical="top"/>
    </xf>
    <xf numFmtId="49" fontId="14" fillId="4" borderId="26" applyProtection="0">
      <alignment horizontal="center" vertical="top"/>
    </xf>
    <xf numFmtId="49" fontId="14" fillId="4" borderId="26" applyProtection="0">
      <alignment horizontal="left" vertical="top"/>
    </xf>
    <xf numFmtId="49" fontId="14" fillId="4" borderId="26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3" fillId="2" borderId="0" xfId="1" applyNumberFormat="1" applyFont="1" applyFill="1" applyAlignment="1">
      <alignment horizontal="left" vertical="center"/>
    </xf>
    <xf numFmtId="0" fontId="5" fillId="2" borderId="0" xfId="1" applyFont="1" applyFill="1"/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6" fillId="0" borderId="0" xfId="1" applyFont="1" applyFill="1"/>
    <xf numFmtId="1" fontId="6" fillId="0" borderId="0" xfId="1" applyNumberFormat="1" applyFont="1" applyFill="1"/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/>
    </xf>
    <xf numFmtId="1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1" fontId="7" fillId="3" borderId="9" xfId="1" applyNumberFormat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vertical="center" textRotation="90"/>
    </xf>
    <xf numFmtId="0" fontId="6" fillId="2" borderId="14" xfId="1" applyFont="1" applyFill="1" applyBorder="1"/>
    <xf numFmtId="0" fontId="6" fillId="2" borderId="14" xfId="1" applyFont="1" applyFill="1" applyBorder="1" applyAlignment="1">
      <alignment horizontal="center"/>
    </xf>
    <xf numFmtId="20" fontId="6" fillId="2" borderId="14" xfId="1" applyNumberFormat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164" fontId="6" fillId="2" borderId="14" xfId="1" applyNumberFormat="1" applyFont="1" applyFill="1" applyBorder="1" applyAlignment="1">
      <alignment horizontal="center"/>
    </xf>
    <xf numFmtId="1" fontId="6" fillId="2" borderId="14" xfId="1" applyNumberFormat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164" fontId="6" fillId="0" borderId="0" xfId="1" applyNumberFormat="1" applyFont="1" applyFill="1"/>
    <xf numFmtId="14" fontId="6" fillId="2" borderId="14" xfId="1" applyNumberFormat="1" applyFont="1" applyFill="1" applyBorder="1" applyAlignment="1">
      <alignment horizontal="center"/>
    </xf>
    <xf numFmtId="4" fontId="6" fillId="0" borderId="0" xfId="1" applyNumberFormat="1" applyFont="1" applyFill="1"/>
    <xf numFmtId="0" fontId="8" fillId="2" borderId="14" xfId="1" applyFont="1" applyFill="1" applyBorder="1"/>
    <xf numFmtId="14" fontId="8" fillId="2" borderId="14" xfId="1" applyNumberFormat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164" fontId="8" fillId="2" borderId="15" xfId="1" applyNumberFormat="1" applyFont="1" applyFill="1" applyBorder="1" applyAlignment="1">
      <alignment horizontal="center"/>
    </xf>
    <xf numFmtId="164" fontId="8" fillId="2" borderId="14" xfId="1" applyNumberFormat="1" applyFont="1" applyFill="1" applyBorder="1" applyAlignment="1">
      <alignment horizontal="center"/>
    </xf>
    <xf numFmtId="1" fontId="8" fillId="2" borderId="14" xfId="1" applyNumberFormat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9" fillId="0" borderId="0" xfId="1" applyFont="1" applyFill="1"/>
    <xf numFmtId="164" fontId="9" fillId="0" borderId="0" xfId="1" applyNumberFormat="1" applyFont="1" applyFill="1"/>
    <xf numFmtId="164" fontId="8" fillId="0" borderId="0" xfId="1" applyNumberFormat="1" applyFont="1" applyFill="1"/>
    <xf numFmtId="0" fontId="8" fillId="0" borderId="0" xfId="1" applyFont="1" applyFill="1"/>
    <xf numFmtId="49" fontId="6" fillId="2" borderId="14" xfId="1" applyNumberFormat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 vertical="center" textRotation="90"/>
    </xf>
    <xf numFmtId="0" fontId="6" fillId="2" borderId="9" xfId="1" applyFont="1" applyFill="1" applyBorder="1"/>
    <xf numFmtId="0" fontId="6" fillId="2" borderId="9" xfId="1" applyFont="1" applyFill="1" applyBorder="1" applyAlignment="1">
      <alignment horizontal="center"/>
    </xf>
    <xf numFmtId="20" fontId="6" fillId="2" borderId="9" xfId="1" applyNumberFormat="1" applyFont="1" applyFill="1" applyBorder="1" applyAlignment="1">
      <alignment horizontal="center"/>
    </xf>
    <xf numFmtId="164" fontId="6" fillId="2" borderId="11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1" fontId="6" fillId="2" borderId="9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center"/>
    </xf>
    <xf numFmtId="20" fontId="6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/>
    <xf numFmtId="0" fontId="7" fillId="0" borderId="0" xfId="1" applyFont="1" applyFill="1" applyBorder="1" applyAlignment="1"/>
    <xf numFmtId="0" fontId="6" fillId="0" borderId="0" xfId="1" applyFont="1" applyFill="1" applyBorder="1"/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1" fontId="7" fillId="3" borderId="7" xfId="1" applyNumberFormat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/>
    </xf>
    <xf numFmtId="1" fontId="7" fillId="3" borderId="19" xfId="1" applyNumberFormat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textRotation="90" wrapText="1"/>
    </xf>
    <xf numFmtId="0" fontId="8" fillId="0" borderId="2" xfId="1" applyFont="1" applyFill="1" applyBorder="1"/>
    <xf numFmtId="0" fontId="8" fillId="0" borderId="2" xfId="1" applyFont="1" applyFill="1" applyBorder="1" applyAlignment="1">
      <alignment horizontal="center"/>
    </xf>
    <xf numFmtId="20" fontId="8" fillId="0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" fontId="8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2" borderId="0" xfId="1" applyFont="1" applyFill="1"/>
    <xf numFmtId="0" fontId="10" fillId="0" borderId="8" xfId="1" applyFont="1" applyFill="1" applyBorder="1" applyAlignment="1">
      <alignment horizontal="center" textRotation="90" wrapText="1"/>
    </xf>
    <xf numFmtId="0" fontId="8" fillId="0" borderId="9" xfId="1" applyFont="1" applyFill="1" applyBorder="1" applyAlignment="1">
      <alignment wrapText="1"/>
    </xf>
    <xf numFmtId="0" fontId="8" fillId="0" borderId="9" xfId="1" applyFont="1" applyFill="1" applyBorder="1" applyAlignment="1">
      <alignment horizontal="center"/>
    </xf>
    <xf numFmtId="20" fontId="8" fillId="0" borderId="9" xfId="1" applyNumberFormat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/>
    </xf>
    <xf numFmtId="1" fontId="8" fillId="0" borderId="9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11" fillId="2" borderId="0" xfId="1" applyFont="1" applyFill="1"/>
    <xf numFmtId="0" fontId="11" fillId="2" borderId="0" xfId="1" applyFont="1" applyFill="1" applyAlignment="1">
      <alignment horizontal="center"/>
    </xf>
    <xf numFmtId="0" fontId="11" fillId="0" borderId="0" xfId="1" applyFont="1" applyFill="1"/>
    <xf numFmtId="1" fontId="11" fillId="0" borderId="0" xfId="1" applyNumberFormat="1" applyFont="1" applyFill="1"/>
    <xf numFmtId="0" fontId="7" fillId="3" borderId="4" xfId="1" applyFont="1" applyFill="1" applyBorder="1" applyAlignment="1">
      <alignment horizontal="center"/>
    </xf>
    <xf numFmtId="0" fontId="7" fillId="3" borderId="21" xfId="1" applyFont="1" applyFill="1" applyBorder="1" applyAlignment="1">
      <alignment horizontal="center"/>
    </xf>
    <xf numFmtId="0" fontId="7" fillId="3" borderId="22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 textRotation="90" wrapText="1"/>
    </xf>
    <xf numFmtId="0" fontId="6" fillId="0" borderId="2" xfId="1" applyFont="1" applyFill="1" applyBorder="1"/>
    <xf numFmtId="20" fontId="6" fillId="0" borderId="2" xfId="1" applyNumberFormat="1" applyFont="1" applyFill="1" applyBorder="1" applyAlignment="1">
      <alignment horizontal="center"/>
    </xf>
    <xf numFmtId="164" fontId="6" fillId="0" borderId="21" xfId="1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164" fontId="5" fillId="2" borderId="0" xfId="1" applyNumberFormat="1" applyFont="1" applyFill="1" applyBorder="1" applyAlignment="1"/>
    <xf numFmtId="0" fontId="6" fillId="0" borderId="13" xfId="1" applyFont="1" applyFill="1" applyBorder="1" applyAlignment="1">
      <alignment horizontal="center" textRotation="90" wrapText="1"/>
    </xf>
    <xf numFmtId="0" fontId="6" fillId="0" borderId="14" xfId="1" applyFont="1" applyFill="1" applyBorder="1"/>
    <xf numFmtId="0" fontId="6" fillId="0" borderId="14" xfId="1" applyFont="1" applyFill="1" applyBorder="1" applyAlignment="1">
      <alignment horizontal="center"/>
    </xf>
    <xf numFmtId="20" fontId="6" fillId="0" borderId="14" xfId="1" applyNumberFormat="1" applyFont="1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/>
    </xf>
    <xf numFmtId="164" fontId="6" fillId="0" borderId="24" xfId="1" applyNumberFormat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 textRotation="90" wrapText="1"/>
    </xf>
    <xf numFmtId="0" fontId="6" fillId="0" borderId="9" xfId="1" applyFont="1" applyFill="1" applyBorder="1"/>
    <xf numFmtId="20" fontId="6" fillId="0" borderId="9" xfId="1" applyNumberFormat="1" applyFont="1" applyFill="1" applyBorder="1" applyAlignment="1">
      <alignment horizontal="center"/>
    </xf>
    <xf numFmtId="164" fontId="6" fillId="0" borderId="22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164" fontId="6" fillId="0" borderId="11" xfId="1" applyNumberFormat="1" applyFont="1" applyFill="1" applyBorder="1" applyAlignment="1">
      <alignment horizontal="center"/>
    </xf>
    <xf numFmtId="0" fontId="12" fillId="2" borderId="0" xfId="1" applyFont="1" applyFill="1"/>
    <xf numFmtId="0" fontId="12" fillId="2" borderId="0" xfId="1" applyFont="1" applyFill="1" applyAlignment="1">
      <alignment horizontal="left" wrapText="1"/>
    </xf>
    <xf numFmtId="0" fontId="12" fillId="0" borderId="0" xfId="1" applyFont="1" applyFill="1" applyAlignment="1">
      <alignment wrapText="1"/>
    </xf>
    <xf numFmtId="0" fontId="12" fillId="2" borderId="0" xfId="1" applyFont="1" applyFill="1" applyAlignment="1">
      <alignment horizontal="center"/>
    </xf>
    <xf numFmtId="0" fontId="12" fillId="0" borderId="0" xfId="1" applyFont="1" applyFill="1"/>
    <xf numFmtId="1" fontId="12" fillId="0" borderId="0" xfId="1" applyNumberFormat="1" applyFont="1" applyFill="1"/>
    <xf numFmtId="0" fontId="6" fillId="0" borderId="0" xfId="1" applyFont="1"/>
    <xf numFmtId="0" fontId="6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0" xfId="1" applyFont="1" applyFill="1"/>
    <xf numFmtId="1" fontId="13" fillId="0" borderId="0" xfId="1" applyNumberFormat="1" applyFont="1" applyFill="1"/>
  </cellXfs>
  <cellStyles count="111">
    <cellStyle name="1" xfId="2"/>
    <cellStyle name="1 2" xfId="3"/>
    <cellStyle name="1 3" xfId="4"/>
    <cellStyle name="1 4" xfId="5"/>
    <cellStyle name="1 5" xfId="6"/>
    <cellStyle name="1 6" xfId="7"/>
    <cellStyle name="10" xfId="8"/>
    <cellStyle name="10 2" xfId="9"/>
    <cellStyle name="10 3" xfId="10"/>
    <cellStyle name="10 4" xfId="11"/>
    <cellStyle name="10 5" xfId="12"/>
    <cellStyle name="11" xfId="13"/>
    <cellStyle name="11 2" xfId="14"/>
    <cellStyle name="11 3" xfId="15"/>
    <cellStyle name="11 4" xfId="16"/>
    <cellStyle name="11 5" xfId="17"/>
    <cellStyle name="12" xfId="18"/>
    <cellStyle name="12 2" xfId="19"/>
    <cellStyle name="12 3" xfId="20"/>
    <cellStyle name="12 4" xfId="21"/>
    <cellStyle name="13" xfId="22"/>
    <cellStyle name="13 2" xfId="23"/>
    <cellStyle name="13 3" xfId="24"/>
    <cellStyle name="13 4" xfId="25"/>
    <cellStyle name="14" xfId="26"/>
    <cellStyle name="15" xfId="27"/>
    <cellStyle name="16" xfId="28"/>
    <cellStyle name="17" xfId="29"/>
    <cellStyle name="18" xfId="30"/>
    <cellStyle name="19" xfId="31"/>
    <cellStyle name="2" xfId="32"/>
    <cellStyle name="2 2" xfId="33"/>
    <cellStyle name="2 3" xfId="34"/>
    <cellStyle name="2 4" xfId="35"/>
    <cellStyle name="2 5" xfId="36"/>
    <cellStyle name="2 6" xfId="37"/>
    <cellStyle name="2_Report (TV pořady) 20111214 103428" xfId="38"/>
    <cellStyle name="2_Report (TV pořady) 20120213 163820" xfId="39"/>
    <cellStyle name="20" xfId="40"/>
    <cellStyle name="21" xfId="41"/>
    <cellStyle name="3" xfId="42"/>
    <cellStyle name="3 2" xfId="43"/>
    <cellStyle name="3 3" xfId="44"/>
    <cellStyle name="3 4" xfId="45"/>
    <cellStyle name="3 5" xfId="46"/>
    <cellStyle name="3 6" xfId="47"/>
    <cellStyle name="3_Report (TV pořady) 20111214 103428" xfId="48"/>
    <cellStyle name="3_Report (TV pořady) 20120213 163820" xfId="49"/>
    <cellStyle name="4" xfId="50"/>
    <cellStyle name="4 2" xfId="51"/>
    <cellStyle name="4 3" xfId="52"/>
    <cellStyle name="4 4" xfId="53"/>
    <cellStyle name="4 5" xfId="54"/>
    <cellStyle name="4 6" xfId="55"/>
    <cellStyle name="4 7" xfId="56"/>
    <cellStyle name="4_Report (TV pořady) 20111214 103428" xfId="57"/>
    <cellStyle name="4_Report (TV pořady) 20111214 124231" xfId="58"/>
    <cellStyle name="4_Report (TV pořady) 20120213 163820" xfId="59"/>
    <cellStyle name="5" xfId="60"/>
    <cellStyle name="5 2" xfId="61"/>
    <cellStyle name="5 3" xfId="62"/>
    <cellStyle name="5 4" xfId="63"/>
    <cellStyle name="5 5" xfId="64"/>
    <cellStyle name="5 6" xfId="65"/>
    <cellStyle name="5 7" xfId="66"/>
    <cellStyle name="5_Report (TV pořady) 20111214 103428" xfId="67"/>
    <cellStyle name="5_Report (TV pořady) 20111214 124231" xfId="68"/>
    <cellStyle name="5_Report (TV pořady) 20120213 163820" xfId="69"/>
    <cellStyle name="6" xfId="70"/>
    <cellStyle name="6 2" xfId="71"/>
    <cellStyle name="6 3" xfId="72"/>
    <cellStyle name="6 4" xfId="73"/>
    <cellStyle name="6 5" xfId="74"/>
    <cellStyle name="6 6" xfId="75"/>
    <cellStyle name="6 7" xfId="76"/>
    <cellStyle name="6_Report (TV pořady) 20111214 103428" xfId="77"/>
    <cellStyle name="6_Report (TV pořady) 20111214 124231" xfId="78"/>
    <cellStyle name="6_Report (TV pořady) 20120213 163820" xfId="79"/>
    <cellStyle name="7" xfId="80"/>
    <cellStyle name="7 2" xfId="81"/>
    <cellStyle name="7 3" xfId="82"/>
    <cellStyle name="7 4" xfId="83"/>
    <cellStyle name="7 5" xfId="84"/>
    <cellStyle name="7 6" xfId="85"/>
    <cellStyle name="7 7" xfId="86"/>
    <cellStyle name="7_Report (TV pořady) 20111214 103428" xfId="87"/>
    <cellStyle name="7_Report (TV pořady) 20111214 124231" xfId="88"/>
    <cellStyle name="7_Report (TV pořady) 20120213 163820" xfId="89"/>
    <cellStyle name="8" xfId="90"/>
    <cellStyle name="8 2" xfId="91"/>
    <cellStyle name="8 3" xfId="92"/>
    <cellStyle name="8 4" xfId="93"/>
    <cellStyle name="8 5" xfId="94"/>
    <cellStyle name="8 6" xfId="95"/>
    <cellStyle name="8_Report (TV pořady) 20111214 103428" xfId="96"/>
    <cellStyle name="8_Report (TV pořady) 20120213 163820" xfId="97"/>
    <cellStyle name="9" xfId="98"/>
    <cellStyle name="9 2" xfId="99"/>
    <cellStyle name="9 3" xfId="100"/>
    <cellStyle name="9 4" xfId="101"/>
    <cellStyle name="9 5" xfId="102"/>
    <cellStyle name="9_Report (TV pořady) 20111214 103428" xfId="103"/>
    <cellStyle name="9_Report (TV pořady) 20120213 163820" xfId="104"/>
    <cellStyle name="Normal 2" xfId="105"/>
    <cellStyle name="Normální" xfId="0" builtinId="0"/>
    <cellStyle name="normální 2" xfId="106"/>
    <cellStyle name="normální 2 2" xfId="107"/>
    <cellStyle name="normální 3" xfId="1"/>
    <cellStyle name="normální 4" xfId="108"/>
    <cellStyle name="normální 5" xfId="109"/>
    <cellStyle name="normální 5 2" xfId="1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440531</xdr:colOff>
      <xdr:row>0</xdr:row>
      <xdr:rowOff>0</xdr:rowOff>
    </xdr:from>
    <xdr:to>
      <xdr:col>13</xdr:col>
      <xdr:colOff>535781</xdr:colOff>
      <xdr:row>3</xdr:row>
      <xdr:rowOff>2729</xdr:rowOff>
    </xdr:to>
    <xdr:pic>
      <xdr:nvPicPr>
        <xdr:cNvPr id="2" name="Obrázek 1" descr="TVB_logo_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75556" y="0"/>
          <a:ext cx="1724025" cy="974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zoomScale="80" zoomScaleNormal="80" workbookViewId="0">
      <selection sqref="A1:H1"/>
    </sheetView>
  </sheetViews>
  <sheetFormatPr defaultRowHeight="12.75" x14ac:dyDescent="0.2"/>
  <cols>
    <col min="1" max="1" width="5.85546875" style="131" customWidth="1"/>
    <col min="2" max="2" width="54.7109375" style="131" customWidth="1"/>
    <col min="3" max="3" width="15.7109375" style="132" customWidth="1"/>
    <col min="4" max="4" width="16.7109375" style="132" customWidth="1"/>
    <col min="5" max="7" width="15.7109375" style="132" customWidth="1"/>
    <col min="8" max="11" width="15.7109375" style="131" customWidth="1"/>
    <col min="12" max="12" width="8.7109375" style="131" customWidth="1"/>
    <col min="13" max="13" width="15.7109375" style="131" customWidth="1"/>
    <col min="14" max="14" width="8.7109375" style="131" customWidth="1"/>
    <col min="15" max="15" width="12" style="133" bestFit="1" customWidth="1"/>
    <col min="16" max="16" width="9.7109375" style="134" customWidth="1"/>
    <col min="17" max="17" width="10.7109375" style="133" customWidth="1"/>
    <col min="18" max="18" width="8.7109375" style="133" customWidth="1"/>
    <col min="19" max="19" width="9.140625" style="133" customWidth="1"/>
    <col min="20" max="21" width="10.85546875" style="133" bestFit="1" customWidth="1"/>
    <col min="22" max="16384" width="9.140625" style="133"/>
  </cols>
  <sheetData>
    <row r="1" spans="1:17" s="4" customFormat="1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7" s="4" customFormat="1" ht="30" customHeight="1" x14ac:dyDescent="0.25">
      <c r="A2" s="5" t="s">
        <v>1</v>
      </c>
      <c r="B2" s="5"/>
      <c r="C2" s="5"/>
      <c r="D2" s="5"/>
      <c r="E2" s="5"/>
      <c r="F2" s="5"/>
      <c r="G2" s="5"/>
      <c r="H2" s="5"/>
      <c r="I2" s="2"/>
      <c r="J2" s="3"/>
      <c r="K2" s="3"/>
      <c r="L2" s="3"/>
      <c r="M2" s="3"/>
      <c r="N2" s="3"/>
    </row>
    <row r="3" spans="1:17" s="9" customFormat="1" ht="17.100000000000001" customHeight="1" x14ac:dyDescent="0.25">
      <c r="A3" s="6" t="s">
        <v>2</v>
      </c>
      <c r="B3" s="7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P3" s="10"/>
    </row>
    <row r="4" spans="1:17" s="9" customFormat="1" ht="16.5" customHeight="1" x14ac:dyDescent="0.25">
      <c r="A4" s="11" t="s">
        <v>3</v>
      </c>
      <c r="B4" s="12" t="s">
        <v>4</v>
      </c>
      <c r="C4" s="13" t="s">
        <v>5</v>
      </c>
      <c r="D4" s="14" t="s">
        <v>6</v>
      </c>
      <c r="E4" s="15"/>
      <c r="F4" s="16" t="s">
        <v>7</v>
      </c>
      <c r="G4" s="17" t="s">
        <v>8</v>
      </c>
      <c r="H4" s="17"/>
      <c r="I4" s="17"/>
      <c r="J4" s="17"/>
      <c r="K4" s="17"/>
      <c r="L4" s="18" t="s">
        <v>9</v>
      </c>
      <c r="M4" s="19" t="s">
        <v>10</v>
      </c>
      <c r="N4" s="20"/>
    </row>
    <row r="5" spans="1:17" s="9" customFormat="1" ht="24" customHeight="1" x14ac:dyDescent="0.25">
      <c r="A5" s="21"/>
      <c r="B5" s="22"/>
      <c r="C5" s="23"/>
      <c r="D5" s="24" t="s">
        <v>11</v>
      </c>
      <c r="E5" s="24" t="s">
        <v>12</v>
      </c>
      <c r="F5" s="25"/>
      <c r="G5" s="26" t="s">
        <v>13</v>
      </c>
      <c r="H5" s="27" t="s">
        <v>14</v>
      </c>
      <c r="I5" s="27" t="s">
        <v>15</v>
      </c>
      <c r="J5" s="27" t="s">
        <v>16</v>
      </c>
      <c r="K5" s="27" t="s">
        <v>17</v>
      </c>
      <c r="L5" s="28"/>
      <c r="M5" s="27" t="s">
        <v>18</v>
      </c>
      <c r="N5" s="29" t="s">
        <v>19</v>
      </c>
    </row>
    <row r="6" spans="1:17" s="9" customFormat="1" ht="16.5" customHeight="1" x14ac:dyDescent="0.25">
      <c r="A6" s="30"/>
      <c r="B6" s="31" t="s">
        <v>20</v>
      </c>
      <c r="C6" s="32"/>
      <c r="D6" s="33" t="s">
        <v>21</v>
      </c>
      <c r="E6" s="33">
        <v>0.92708333333333337</v>
      </c>
      <c r="F6" s="32">
        <v>16</v>
      </c>
      <c r="G6" s="34">
        <v>50000</v>
      </c>
      <c r="H6" s="35">
        <f>IF(L6&gt;=4,G6*1.8,"-")</f>
        <v>90000</v>
      </c>
      <c r="I6" s="35">
        <f>IF(L6&gt;=6,G6*2.4,"-")</f>
        <v>120000</v>
      </c>
      <c r="J6" s="35" t="str">
        <f>IF(L6&gt;=8,G6*3,"-")</f>
        <v>-</v>
      </c>
      <c r="K6" s="35" t="str">
        <f>IF(L6=10,G6*3.6,"-")</f>
        <v>-</v>
      </c>
      <c r="L6" s="36">
        <v>6</v>
      </c>
      <c r="M6" s="35">
        <f>G6/4</f>
        <v>12500</v>
      </c>
      <c r="N6" s="37">
        <v>4</v>
      </c>
      <c r="P6" s="38"/>
      <c r="Q6" s="38"/>
    </row>
    <row r="7" spans="1:17" s="9" customFormat="1" ht="16.5" customHeight="1" x14ac:dyDescent="0.25">
      <c r="A7" s="30"/>
      <c r="B7" s="31" t="s">
        <v>22</v>
      </c>
      <c r="C7" s="39"/>
      <c r="D7" s="33" t="s">
        <v>23</v>
      </c>
      <c r="E7" s="33">
        <v>0.60069444444444442</v>
      </c>
      <c r="F7" s="32">
        <v>4</v>
      </c>
      <c r="G7" s="34">
        <v>30000</v>
      </c>
      <c r="H7" s="35">
        <f>IF(L7&gt;=4,G7*1.8,"-")</f>
        <v>54000</v>
      </c>
      <c r="I7" s="35">
        <f>IF(L7&gt;=6,G7*2.4,"-")</f>
        <v>72000</v>
      </c>
      <c r="J7" s="35" t="str">
        <f>IF(L7&gt;=8,G7*3,"-")</f>
        <v>-</v>
      </c>
      <c r="K7" s="35" t="str">
        <f>IF(L7=10,G7*3.6,"-")</f>
        <v>-</v>
      </c>
      <c r="L7" s="36">
        <v>6</v>
      </c>
      <c r="M7" s="35">
        <f>G7/4</f>
        <v>7500</v>
      </c>
      <c r="N7" s="37">
        <v>3</v>
      </c>
      <c r="P7" s="38"/>
      <c r="Q7" s="40"/>
    </row>
    <row r="8" spans="1:17" s="9" customFormat="1" ht="16.5" customHeight="1" x14ac:dyDescent="0.25">
      <c r="A8" s="30"/>
      <c r="B8" s="31" t="s">
        <v>22</v>
      </c>
      <c r="C8" s="39"/>
      <c r="D8" s="33" t="s">
        <v>24</v>
      </c>
      <c r="E8" s="33">
        <v>0.625</v>
      </c>
      <c r="F8" s="32">
        <v>20</v>
      </c>
      <c r="G8" s="34">
        <v>30000</v>
      </c>
      <c r="H8" s="35">
        <f>IF(L8&gt;=4,G8*1.8,"-")</f>
        <v>54000</v>
      </c>
      <c r="I8" s="35">
        <f>IF(L8&gt;=6,G8*2.4,"-")</f>
        <v>72000</v>
      </c>
      <c r="J8" s="35" t="str">
        <f>IF(L8&gt;=8,G8*3,"-")</f>
        <v>-</v>
      </c>
      <c r="K8" s="35" t="str">
        <f>IF(L8=10,G8*3.6,"-")</f>
        <v>-</v>
      </c>
      <c r="L8" s="36">
        <v>6</v>
      </c>
      <c r="M8" s="35">
        <f>G8/4</f>
        <v>7500</v>
      </c>
      <c r="N8" s="37">
        <v>3</v>
      </c>
      <c r="P8" s="38"/>
      <c r="Q8" s="40"/>
    </row>
    <row r="9" spans="1:17" s="48" customFormat="1" ht="17.100000000000001" customHeight="1" x14ac:dyDescent="0.25">
      <c r="A9" s="30"/>
      <c r="B9" s="41" t="s">
        <v>25</v>
      </c>
      <c r="C9" s="42"/>
      <c r="D9" s="43" t="s">
        <v>26</v>
      </c>
      <c r="E9" s="33" t="s">
        <v>27</v>
      </c>
      <c r="F9" s="43">
        <v>12</v>
      </c>
      <c r="G9" s="44">
        <v>20000</v>
      </c>
      <c r="H9" s="45">
        <f>IF(L9&gt;=4,G9*1.8,"-")</f>
        <v>36000</v>
      </c>
      <c r="I9" s="45">
        <f>IF(L9&gt;=6,G9*2.4,"-")</f>
        <v>48000</v>
      </c>
      <c r="J9" s="45" t="str">
        <f>IF(L9&gt;=8,G9*3,"-")</f>
        <v>-</v>
      </c>
      <c r="K9" s="45" t="str">
        <f>IF(L9=10,G9*3.6,"-")</f>
        <v>-</v>
      </c>
      <c r="L9" s="46">
        <v>6</v>
      </c>
      <c r="M9" s="45"/>
      <c r="N9" s="47"/>
      <c r="P9" s="49"/>
      <c r="Q9" s="49"/>
    </row>
    <row r="10" spans="1:17" s="48" customFormat="1" ht="17.100000000000001" customHeight="1" x14ac:dyDescent="0.25">
      <c r="A10" s="30"/>
      <c r="B10" s="41" t="s">
        <v>25</v>
      </c>
      <c r="C10" s="42"/>
      <c r="D10" s="43" t="s">
        <v>28</v>
      </c>
      <c r="E10" s="33">
        <v>0.97916666666666663</v>
      </c>
      <c r="F10" s="43">
        <v>4</v>
      </c>
      <c r="G10" s="44">
        <v>20000</v>
      </c>
      <c r="H10" s="45">
        <f>IF(L10&gt;=4,G10*1.8,"-")</f>
        <v>36000</v>
      </c>
      <c r="I10" s="45">
        <f>IF(L10&gt;=6,G10*2.4,"-")</f>
        <v>48000</v>
      </c>
      <c r="J10" s="45" t="str">
        <f>IF(L10&gt;=8,G10*3,"-")</f>
        <v>-</v>
      </c>
      <c r="K10" s="45" t="str">
        <f>IF(L10=10,G10*3.6,"-")</f>
        <v>-</v>
      </c>
      <c r="L10" s="46">
        <v>6</v>
      </c>
      <c r="M10" s="45"/>
      <c r="N10" s="47"/>
      <c r="P10" s="49"/>
      <c r="Q10" s="49"/>
    </row>
    <row r="11" spans="1:17" s="51" customFormat="1" ht="17.100000000000001" customHeight="1" x14ac:dyDescent="0.25">
      <c r="A11" s="30"/>
      <c r="B11" s="41" t="s">
        <v>25</v>
      </c>
      <c r="C11" s="32"/>
      <c r="D11" s="33" t="s">
        <v>29</v>
      </c>
      <c r="E11" s="33">
        <v>2.0833333333333332E-2</v>
      </c>
      <c r="F11" s="32">
        <v>4</v>
      </c>
      <c r="G11" s="34">
        <v>15000</v>
      </c>
      <c r="H11" s="35">
        <f>IF(L11&gt;=4,G11*1.8,"-")</f>
        <v>27000</v>
      </c>
      <c r="I11" s="35">
        <f>IF(L11&gt;=6,G11*2.4,"-")</f>
        <v>36000</v>
      </c>
      <c r="J11" s="35" t="str">
        <f>IF(L11&gt;=8,G11*3,"-")</f>
        <v>-</v>
      </c>
      <c r="K11" s="35" t="str">
        <f>IF(L11=10,G11*3.6,"-")</f>
        <v>-</v>
      </c>
      <c r="L11" s="36">
        <v>6</v>
      </c>
      <c r="M11" s="35"/>
      <c r="N11" s="37"/>
      <c r="O11" s="9"/>
      <c r="P11" s="50"/>
      <c r="Q11" s="50"/>
    </row>
    <row r="12" spans="1:17" s="9" customFormat="1" ht="17.100000000000001" customHeight="1" x14ac:dyDescent="0.25">
      <c r="A12" s="30"/>
      <c r="B12" s="31" t="s">
        <v>30</v>
      </c>
      <c r="C12" s="39"/>
      <c r="D12" s="32" t="s">
        <v>31</v>
      </c>
      <c r="E12" s="33">
        <v>0.89236111111111116</v>
      </c>
      <c r="F12" s="32">
        <v>4</v>
      </c>
      <c r="G12" s="34">
        <v>65000</v>
      </c>
      <c r="H12" s="35">
        <f>IF(L12&gt;=4,G12*1.8,"-")</f>
        <v>117000</v>
      </c>
      <c r="I12" s="35">
        <f>IF(L12&gt;=6,G12*2.4,"-")</f>
        <v>156000</v>
      </c>
      <c r="J12" s="35">
        <f>IF(L12&gt;=8,G12*3,"-")</f>
        <v>195000</v>
      </c>
      <c r="K12" s="35" t="str">
        <f>IF(L12=10,G12*3.6,"-")</f>
        <v>-</v>
      </c>
      <c r="L12" s="36">
        <v>8</v>
      </c>
      <c r="M12" s="35">
        <f>G12/4</f>
        <v>16250</v>
      </c>
      <c r="N12" s="37">
        <v>5</v>
      </c>
      <c r="P12" s="38"/>
      <c r="Q12" s="38"/>
    </row>
    <row r="13" spans="1:17" s="9" customFormat="1" ht="16.5" customHeight="1" x14ac:dyDescent="0.25">
      <c r="A13" s="30"/>
      <c r="B13" s="31" t="s">
        <v>32</v>
      </c>
      <c r="C13" s="32"/>
      <c r="D13" s="33" t="s">
        <v>23</v>
      </c>
      <c r="E13" s="33">
        <v>0.96875</v>
      </c>
      <c r="F13" s="32">
        <v>4</v>
      </c>
      <c r="G13" s="34">
        <v>35000</v>
      </c>
      <c r="H13" s="35">
        <f>IF(L13&gt;=4,G13*1.8,"-")</f>
        <v>63000</v>
      </c>
      <c r="I13" s="35">
        <f>IF(L13&gt;=6,G13*2.4,"-")</f>
        <v>84000</v>
      </c>
      <c r="J13" s="35">
        <f>IF(L13&gt;=8,G13*3,"-")</f>
        <v>105000</v>
      </c>
      <c r="K13" s="35" t="str">
        <f>IF(L13=10,G13*3.6,"-")</f>
        <v>-</v>
      </c>
      <c r="L13" s="36">
        <v>8</v>
      </c>
      <c r="M13" s="35">
        <f>G13/4</f>
        <v>8750</v>
      </c>
      <c r="N13" s="37">
        <v>4</v>
      </c>
      <c r="P13" s="38"/>
      <c r="Q13" s="38"/>
    </row>
    <row r="14" spans="1:17" s="9" customFormat="1" ht="16.5" customHeight="1" x14ac:dyDescent="0.25">
      <c r="A14" s="30"/>
      <c r="B14" s="31" t="s">
        <v>32</v>
      </c>
      <c r="C14" s="52"/>
      <c r="D14" s="33" t="s">
        <v>33</v>
      </c>
      <c r="E14" s="33">
        <v>0.80555555555555547</v>
      </c>
      <c r="F14" s="32">
        <v>4</v>
      </c>
      <c r="G14" s="34">
        <v>60000</v>
      </c>
      <c r="H14" s="35">
        <f>IF(L14&gt;=4,G14*1.8,"-")</f>
        <v>108000</v>
      </c>
      <c r="I14" s="35">
        <f>IF(L14&gt;=6,G14*2.4,"-")</f>
        <v>144000</v>
      </c>
      <c r="J14" s="35">
        <f>IF(L14&gt;=8,G14*3,"-")</f>
        <v>180000</v>
      </c>
      <c r="K14" s="35" t="str">
        <f>IF(L14=10,G14*3.6,"-")</f>
        <v>-</v>
      </c>
      <c r="L14" s="36">
        <v>8</v>
      </c>
      <c r="M14" s="35">
        <f>G14/4</f>
        <v>15000</v>
      </c>
      <c r="N14" s="37">
        <v>4</v>
      </c>
      <c r="P14" s="38"/>
      <c r="Q14" s="38"/>
    </row>
    <row r="15" spans="1:17" s="9" customFormat="1" ht="16.5" customHeight="1" x14ac:dyDescent="0.25">
      <c r="A15" s="30"/>
      <c r="B15" s="31" t="s">
        <v>34</v>
      </c>
      <c r="C15" s="32"/>
      <c r="D15" s="33" t="s">
        <v>33</v>
      </c>
      <c r="E15" s="33">
        <v>0.5</v>
      </c>
      <c r="F15" s="32">
        <v>4</v>
      </c>
      <c r="G15" s="34">
        <v>30000</v>
      </c>
      <c r="H15" s="35">
        <f>IF(L15&gt;=4,G15*1.8,"-")</f>
        <v>54000</v>
      </c>
      <c r="I15" s="35">
        <f>IF(L15&gt;=6,G15*2.4,"-")</f>
        <v>72000</v>
      </c>
      <c r="J15" s="35">
        <f>IF(L15&gt;=8,G15*3,"-")</f>
        <v>90000</v>
      </c>
      <c r="K15" s="35">
        <f>IF(L15=10,G15*3.6,"-")</f>
        <v>108000</v>
      </c>
      <c r="L15" s="36">
        <v>10</v>
      </c>
      <c r="M15" s="35"/>
      <c r="N15" s="37"/>
      <c r="P15" s="38"/>
      <c r="Q15" s="38"/>
    </row>
    <row r="16" spans="1:17" s="9" customFormat="1" ht="16.5" customHeight="1" x14ac:dyDescent="0.25">
      <c r="A16" s="30"/>
      <c r="B16" s="31" t="s">
        <v>35</v>
      </c>
      <c r="C16" s="52"/>
      <c r="D16" s="32" t="s">
        <v>33</v>
      </c>
      <c r="E16" s="33">
        <v>0.97222222222222221</v>
      </c>
      <c r="F16" s="32">
        <v>4</v>
      </c>
      <c r="G16" s="34">
        <v>30000</v>
      </c>
      <c r="H16" s="35">
        <f>IF(L16&gt;=4,G16*1.8,"-")</f>
        <v>54000</v>
      </c>
      <c r="I16" s="35">
        <f>IF(L16&gt;=6,G16*2.4,"-")</f>
        <v>72000</v>
      </c>
      <c r="J16" s="35">
        <f>IF(L16&gt;=8,G16*3,"-")</f>
        <v>90000</v>
      </c>
      <c r="K16" s="35" t="str">
        <f>IF(L16=10,G16*3.6,"-")</f>
        <v>-</v>
      </c>
      <c r="L16" s="36">
        <v>8</v>
      </c>
      <c r="M16" s="35">
        <f>G16/4</f>
        <v>7500</v>
      </c>
      <c r="N16" s="37">
        <v>2</v>
      </c>
      <c r="P16" s="38"/>
      <c r="Q16" s="38"/>
    </row>
    <row r="17" spans="1:17" s="9" customFormat="1" ht="16.5" customHeight="1" x14ac:dyDescent="0.25">
      <c r="A17" s="30"/>
      <c r="B17" s="31" t="s">
        <v>36</v>
      </c>
      <c r="C17" s="39"/>
      <c r="D17" s="33" t="s">
        <v>37</v>
      </c>
      <c r="E17" s="33">
        <v>0.72222222222222221</v>
      </c>
      <c r="F17" s="32">
        <v>8</v>
      </c>
      <c r="G17" s="34">
        <v>65000</v>
      </c>
      <c r="H17" s="35">
        <f>IF(L17&gt;=4,G17*1.8,"-")</f>
        <v>117000</v>
      </c>
      <c r="I17" s="35">
        <f>IF(L17&gt;=6,G17*2.4,"-")</f>
        <v>156000</v>
      </c>
      <c r="J17" s="35">
        <f>IF(L17&gt;=8,G17*3,"-")</f>
        <v>195000</v>
      </c>
      <c r="K17" s="35" t="str">
        <f>IF(L17=10,G17*3.6,"-")</f>
        <v>-</v>
      </c>
      <c r="L17" s="36">
        <v>8</v>
      </c>
      <c r="M17" s="35">
        <f>G17/4</f>
        <v>16250</v>
      </c>
      <c r="N17" s="37">
        <v>4</v>
      </c>
      <c r="P17" s="38"/>
      <c r="Q17" s="38"/>
    </row>
    <row r="18" spans="1:17" s="9" customFormat="1" ht="17.100000000000001" customHeight="1" x14ac:dyDescent="0.25">
      <c r="A18" s="30"/>
      <c r="B18" s="31" t="s">
        <v>36</v>
      </c>
      <c r="C18" s="39"/>
      <c r="D18" s="33" t="s">
        <v>24</v>
      </c>
      <c r="E18" s="33">
        <v>0.80555555555555547</v>
      </c>
      <c r="F18" s="32">
        <v>20</v>
      </c>
      <c r="G18" s="34">
        <v>50000</v>
      </c>
      <c r="H18" s="35">
        <f>IF(L18&gt;=4,G18*1.8,"-")</f>
        <v>90000</v>
      </c>
      <c r="I18" s="35">
        <f>IF(L18&gt;=6,G18*2.4,"-")</f>
        <v>120000</v>
      </c>
      <c r="J18" s="35">
        <f>IF(L18&gt;=8,G18*3,"-")</f>
        <v>150000</v>
      </c>
      <c r="K18" s="35" t="str">
        <f>IF(L18=10,G18*3.6,"-")</f>
        <v>-</v>
      </c>
      <c r="L18" s="36">
        <v>8</v>
      </c>
      <c r="M18" s="35">
        <f>G18/4</f>
        <v>12500</v>
      </c>
      <c r="N18" s="37">
        <v>5</v>
      </c>
      <c r="P18" s="38"/>
      <c r="Q18" s="38"/>
    </row>
    <row r="19" spans="1:17" s="9" customFormat="1" ht="17.100000000000001" customHeight="1" x14ac:dyDescent="0.25">
      <c r="A19" s="30"/>
      <c r="B19" s="31" t="s">
        <v>38</v>
      </c>
      <c r="C19" s="52"/>
      <c r="D19" s="33" t="s">
        <v>24</v>
      </c>
      <c r="E19" s="33">
        <v>0.66666666666666663</v>
      </c>
      <c r="F19" s="32">
        <v>20</v>
      </c>
      <c r="G19" s="34">
        <v>45000</v>
      </c>
      <c r="H19" s="35">
        <f>IF(L19&gt;=4,G19*1.8,"-")</f>
        <v>81000</v>
      </c>
      <c r="I19" s="35">
        <f>IF(L19&gt;=6,G19*2.4,"-")</f>
        <v>108000</v>
      </c>
      <c r="J19" s="35">
        <f>IF(L19&gt;=8,G19*3,"-")</f>
        <v>135000</v>
      </c>
      <c r="K19" s="35" t="str">
        <f>IF(L19=10,G19*3.6,"-")</f>
        <v>-</v>
      </c>
      <c r="L19" s="36">
        <v>8</v>
      </c>
      <c r="M19" s="35">
        <f>G19/4</f>
        <v>11250</v>
      </c>
      <c r="N19" s="37">
        <v>5</v>
      </c>
      <c r="P19" s="38"/>
      <c r="Q19" s="38"/>
    </row>
    <row r="20" spans="1:17" s="9" customFormat="1" ht="16.5" customHeight="1" x14ac:dyDescent="0.25">
      <c r="A20" s="30"/>
      <c r="B20" s="31" t="s">
        <v>39</v>
      </c>
      <c r="C20" s="52"/>
      <c r="D20" s="33" t="s">
        <v>24</v>
      </c>
      <c r="E20" s="33">
        <v>0.52777777777777779</v>
      </c>
      <c r="F20" s="32">
        <v>20</v>
      </c>
      <c r="G20" s="34">
        <v>15000</v>
      </c>
      <c r="H20" s="35">
        <f>IF(L20&gt;=4,G20*1.8,"-")</f>
        <v>27000</v>
      </c>
      <c r="I20" s="35">
        <f>IF(L20&gt;=6,G20*2.4,"-")</f>
        <v>36000</v>
      </c>
      <c r="J20" s="35" t="str">
        <f>IF(L20&gt;=8,G20*3,"-")</f>
        <v>-</v>
      </c>
      <c r="K20" s="35" t="str">
        <f>IF(L20=10,G20*3.6,"-")</f>
        <v>-</v>
      </c>
      <c r="L20" s="36">
        <v>6</v>
      </c>
      <c r="M20" s="35">
        <f>G20/4</f>
        <v>3750</v>
      </c>
      <c r="N20" s="37">
        <v>5</v>
      </c>
      <c r="P20" s="38"/>
      <c r="Q20" s="38"/>
    </row>
    <row r="21" spans="1:17" s="9" customFormat="1" ht="16.5" customHeight="1" x14ac:dyDescent="0.25">
      <c r="A21" s="30"/>
      <c r="B21" s="31" t="s">
        <v>40</v>
      </c>
      <c r="C21" s="32"/>
      <c r="D21" s="33" t="s">
        <v>23</v>
      </c>
      <c r="E21" s="33">
        <v>0.80555555555555547</v>
      </c>
      <c r="F21" s="32">
        <v>4</v>
      </c>
      <c r="G21" s="34">
        <v>30000</v>
      </c>
      <c r="H21" s="35">
        <f>IF(L21&gt;=4,G21*1.8,"-")</f>
        <v>54000</v>
      </c>
      <c r="I21" s="35">
        <f>IF(L21&gt;=6,G21*2.4,"-")</f>
        <v>72000</v>
      </c>
      <c r="J21" s="35">
        <f>IF(L21&gt;=8,G21*3,"-")</f>
        <v>90000</v>
      </c>
      <c r="K21" s="35" t="str">
        <f>IF(L21=10,G21*3.6,"-")</f>
        <v>-</v>
      </c>
      <c r="L21" s="36">
        <v>8</v>
      </c>
      <c r="M21" s="35">
        <f>G21/4</f>
        <v>7500</v>
      </c>
      <c r="N21" s="37">
        <v>4</v>
      </c>
      <c r="P21" s="38"/>
      <c r="Q21" s="38"/>
    </row>
    <row r="22" spans="1:17" s="9" customFormat="1" ht="17.100000000000001" customHeight="1" x14ac:dyDescent="0.25">
      <c r="A22" s="30"/>
      <c r="B22" s="31" t="s">
        <v>41</v>
      </c>
      <c r="C22" s="32"/>
      <c r="D22" s="33" t="s">
        <v>37</v>
      </c>
      <c r="E22" s="33">
        <v>0.63888888888888895</v>
      </c>
      <c r="F22" s="32">
        <v>8</v>
      </c>
      <c r="G22" s="34">
        <v>30000</v>
      </c>
      <c r="H22" s="35">
        <f>IF(L22&gt;=4,G22*1.8,"-")</f>
        <v>54000</v>
      </c>
      <c r="I22" s="35">
        <f>IF(L22&gt;=6,G22*2.4,"-")</f>
        <v>72000</v>
      </c>
      <c r="J22" s="35">
        <f>IF(L22&gt;=8,G22*3,"-")</f>
        <v>90000</v>
      </c>
      <c r="K22" s="35">
        <f>IF(L22=10,G22*3.6,"-")</f>
        <v>108000</v>
      </c>
      <c r="L22" s="36">
        <v>10</v>
      </c>
      <c r="M22" s="35"/>
      <c r="N22" s="37"/>
      <c r="P22" s="38"/>
      <c r="Q22" s="38"/>
    </row>
    <row r="23" spans="1:17" s="9" customFormat="1" ht="17.100000000000001" customHeight="1" x14ac:dyDescent="0.25">
      <c r="A23" s="30"/>
      <c r="B23" s="31" t="s">
        <v>41</v>
      </c>
      <c r="C23" s="39"/>
      <c r="D23" s="33" t="s">
        <v>37</v>
      </c>
      <c r="E23" s="33">
        <v>0.84375</v>
      </c>
      <c r="F23" s="32">
        <v>4</v>
      </c>
      <c r="G23" s="34">
        <v>45000</v>
      </c>
      <c r="H23" s="35">
        <f>IF(L23&gt;=4,G23*1.8,"-")</f>
        <v>81000</v>
      </c>
      <c r="I23" s="35">
        <f>IF(L23&gt;=6,G23*2.4,"-")</f>
        <v>108000</v>
      </c>
      <c r="J23" s="35">
        <f>IF(L23&gt;=8,G23*3,"-")</f>
        <v>135000</v>
      </c>
      <c r="K23" s="35" t="str">
        <f>IF(L23=10,G23*3.6,"-")</f>
        <v>-</v>
      </c>
      <c r="L23" s="36">
        <v>8</v>
      </c>
      <c r="M23" s="35"/>
      <c r="N23" s="37"/>
      <c r="P23" s="38"/>
      <c r="Q23" s="38"/>
    </row>
    <row r="24" spans="1:17" s="9" customFormat="1" ht="17.100000000000001" customHeight="1" x14ac:dyDescent="0.25">
      <c r="A24" s="30"/>
      <c r="B24" s="31" t="s">
        <v>42</v>
      </c>
      <c r="C24" s="32"/>
      <c r="D24" s="33" t="s">
        <v>43</v>
      </c>
      <c r="E24" s="33">
        <v>0.99652777777777779</v>
      </c>
      <c r="F24" s="32">
        <v>4</v>
      </c>
      <c r="G24" s="34">
        <v>15000</v>
      </c>
      <c r="H24" s="35">
        <f>IF(L24&gt;=4,G24*1.8,"-")</f>
        <v>27000</v>
      </c>
      <c r="I24" s="35">
        <f>IF(L24&gt;=6,G24*2.4,"-")</f>
        <v>36000</v>
      </c>
      <c r="J24" s="35" t="str">
        <f>IF(L24&gt;=8,G24*3,"-")</f>
        <v>-</v>
      </c>
      <c r="K24" s="35" t="str">
        <f>IF(L24=10,G24*3.6,"-")</f>
        <v>-</v>
      </c>
      <c r="L24" s="36">
        <v>6</v>
      </c>
      <c r="M24" s="35"/>
      <c r="N24" s="37"/>
      <c r="P24" s="38"/>
      <c r="Q24" s="38"/>
    </row>
    <row r="25" spans="1:17" s="9" customFormat="1" ht="17.100000000000001" customHeight="1" x14ac:dyDescent="0.25">
      <c r="A25" s="30"/>
      <c r="B25" s="31" t="s">
        <v>44</v>
      </c>
      <c r="C25" s="32"/>
      <c r="D25" s="33" t="s">
        <v>24</v>
      </c>
      <c r="E25" s="33">
        <v>0.56944444444444442</v>
      </c>
      <c r="F25" s="32">
        <v>20</v>
      </c>
      <c r="G25" s="34">
        <v>30000</v>
      </c>
      <c r="H25" s="35">
        <f>IF(L25&gt;=4,G25*1.8,"-")</f>
        <v>54000</v>
      </c>
      <c r="I25" s="35">
        <f>IF(L25&gt;=6,G25*2.4,"-")</f>
        <v>72000</v>
      </c>
      <c r="J25" s="35">
        <f>IF(L25&gt;=8,G25*3,"-")</f>
        <v>90000</v>
      </c>
      <c r="K25" s="35" t="str">
        <f>IF(L25=10,G25*3.6,"-")</f>
        <v>-</v>
      </c>
      <c r="L25" s="36">
        <v>8</v>
      </c>
      <c r="M25" s="35">
        <f>G25/4</f>
        <v>7500</v>
      </c>
      <c r="N25" s="37">
        <v>4</v>
      </c>
      <c r="P25" s="38"/>
      <c r="Q25" s="38"/>
    </row>
    <row r="26" spans="1:17" s="48" customFormat="1" ht="16.5" customHeight="1" x14ac:dyDescent="0.25">
      <c r="A26" s="30"/>
      <c r="B26" s="31" t="s">
        <v>45</v>
      </c>
      <c r="C26" s="32"/>
      <c r="D26" s="32" t="s">
        <v>24</v>
      </c>
      <c r="E26" s="33">
        <v>0.40625</v>
      </c>
      <c r="F26" s="32">
        <v>20</v>
      </c>
      <c r="G26" s="34">
        <v>5000</v>
      </c>
      <c r="H26" s="35">
        <f>IF(L26&gt;=4,G26*1.8,"-")</f>
        <v>9000</v>
      </c>
      <c r="I26" s="35">
        <f>IF(L26&gt;=6,G26*2.4,"-")</f>
        <v>12000</v>
      </c>
      <c r="J26" s="35">
        <f>IF(L26&gt;=8,G26*3,"-")</f>
        <v>15000</v>
      </c>
      <c r="K26" s="35" t="str">
        <f>IF(L26=10,G26*3.6,"-")</f>
        <v>-</v>
      </c>
      <c r="L26" s="36">
        <v>8</v>
      </c>
      <c r="M26" s="35">
        <f>G26/4</f>
        <v>1250</v>
      </c>
      <c r="N26" s="37">
        <v>4</v>
      </c>
      <c r="O26" s="9"/>
      <c r="P26" s="49"/>
      <c r="Q26" s="49"/>
    </row>
    <row r="27" spans="1:17" s="48" customFormat="1" ht="16.5" customHeight="1" x14ac:dyDescent="0.25">
      <c r="A27" s="30"/>
      <c r="B27" s="31" t="s">
        <v>46</v>
      </c>
      <c r="C27" s="32"/>
      <c r="D27" s="33" t="s">
        <v>24</v>
      </c>
      <c r="E27" s="33">
        <v>0.71527777777777779</v>
      </c>
      <c r="F27" s="32">
        <v>20</v>
      </c>
      <c r="G27" s="34">
        <v>80000</v>
      </c>
      <c r="H27" s="35">
        <f>IF(L27&gt;=4,G27*1.8,"-")</f>
        <v>144000</v>
      </c>
      <c r="I27" s="35">
        <f>IF(L27&gt;=6,G27*2.4,"-")</f>
        <v>192000</v>
      </c>
      <c r="J27" s="35">
        <f>IF(L27&gt;=8,G27*3,"-")</f>
        <v>240000</v>
      </c>
      <c r="K27" s="35" t="str">
        <f>IF(L27=10,G27*3.6,"-")</f>
        <v>-</v>
      </c>
      <c r="L27" s="36">
        <v>8</v>
      </c>
      <c r="M27" s="35">
        <f>G27/4</f>
        <v>20000</v>
      </c>
      <c r="N27" s="37">
        <v>4</v>
      </c>
      <c r="O27" s="9"/>
      <c r="P27" s="49"/>
      <c r="Q27" s="49"/>
    </row>
    <row r="28" spans="1:17" s="48" customFormat="1" ht="16.5" customHeight="1" x14ac:dyDescent="0.25">
      <c r="A28" s="30"/>
      <c r="B28" s="31" t="s">
        <v>47</v>
      </c>
      <c r="C28" s="39"/>
      <c r="D28" s="32" t="s">
        <v>24</v>
      </c>
      <c r="E28" s="33">
        <v>0.46527777777777773</v>
      </c>
      <c r="F28" s="32">
        <v>20</v>
      </c>
      <c r="G28" s="34">
        <v>15000</v>
      </c>
      <c r="H28" s="35">
        <f>IF(L28&gt;=4,G28*1.8,"-")</f>
        <v>27000</v>
      </c>
      <c r="I28" s="35">
        <f>IF(L28&gt;=6,G28*2.4,"-")</f>
        <v>36000</v>
      </c>
      <c r="J28" s="35">
        <f>IF(L28&gt;=8,G28*3,"-")</f>
        <v>45000</v>
      </c>
      <c r="K28" s="35" t="str">
        <f>IF(L28=10,G28*3.6,"-")</f>
        <v>-</v>
      </c>
      <c r="L28" s="36">
        <v>8</v>
      </c>
      <c r="M28" s="35">
        <f>G28/4</f>
        <v>3750</v>
      </c>
      <c r="N28" s="37">
        <v>4</v>
      </c>
      <c r="O28" s="9"/>
      <c r="P28" s="49"/>
      <c r="Q28" s="49"/>
    </row>
    <row r="29" spans="1:17" s="48" customFormat="1" ht="16.5" customHeight="1" x14ac:dyDescent="0.25">
      <c r="A29" s="30"/>
      <c r="B29" s="31" t="s">
        <v>47</v>
      </c>
      <c r="C29" s="32"/>
      <c r="D29" s="33" t="s">
        <v>23</v>
      </c>
      <c r="E29" s="33">
        <v>0.36458333333333331</v>
      </c>
      <c r="F29" s="32">
        <v>4</v>
      </c>
      <c r="G29" s="34">
        <v>20000</v>
      </c>
      <c r="H29" s="35">
        <f>IF(L29&gt;=4,G29*1.8,"-")</f>
        <v>36000</v>
      </c>
      <c r="I29" s="35">
        <f>IF(L29&gt;=6,G29*2.4,"-")</f>
        <v>48000</v>
      </c>
      <c r="J29" s="35" t="str">
        <f>IF(L29&gt;=8,G29*3,"-")</f>
        <v>-</v>
      </c>
      <c r="K29" s="35" t="str">
        <f>IF(L29=10,G29*3.6,"-")</f>
        <v>-</v>
      </c>
      <c r="L29" s="36">
        <v>6</v>
      </c>
      <c r="M29" s="35">
        <f>G29/4</f>
        <v>5000</v>
      </c>
      <c r="N29" s="37">
        <v>4</v>
      </c>
      <c r="O29" s="9"/>
      <c r="P29" s="49"/>
      <c r="Q29" s="49"/>
    </row>
    <row r="30" spans="1:17" s="9" customFormat="1" ht="16.5" customHeight="1" x14ac:dyDescent="0.25">
      <c r="A30" s="30"/>
      <c r="B30" s="31" t="s">
        <v>48</v>
      </c>
      <c r="C30" s="52"/>
      <c r="D30" s="33" t="s">
        <v>28</v>
      </c>
      <c r="E30" s="33">
        <v>0.84375</v>
      </c>
      <c r="F30" s="32">
        <v>4</v>
      </c>
      <c r="G30" s="34">
        <v>80000</v>
      </c>
      <c r="H30" s="35">
        <f>IF(L30&gt;=4,G30*1.8,"-")</f>
        <v>144000</v>
      </c>
      <c r="I30" s="35">
        <f>IF(L30&gt;=6,G30*2.4,"-")</f>
        <v>192000</v>
      </c>
      <c r="J30" s="35" t="str">
        <f>IF(L30&gt;=8,G30*3,"-")</f>
        <v>-</v>
      </c>
      <c r="K30" s="35" t="str">
        <f>IF(L30=10,G30*3.6,"-")</f>
        <v>-</v>
      </c>
      <c r="L30" s="36">
        <v>6</v>
      </c>
      <c r="M30" s="35">
        <f>G30/4</f>
        <v>20000</v>
      </c>
      <c r="N30" s="37">
        <v>4</v>
      </c>
      <c r="O30" s="48"/>
      <c r="P30" s="38"/>
      <c r="Q30" s="38"/>
    </row>
    <row r="31" spans="1:17" s="9" customFormat="1" ht="16.5" customHeight="1" x14ac:dyDescent="0.25">
      <c r="A31" s="30"/>
      <c r="B31" s="31" t="s">
        <v>49</v>
      </c>
      <c r="C31" s="52"/>
      <c r="D31" s="32" t="s">
        <v>28</v>
      </c>
      <c r="E31" s="33">
        <v>0.89236111111111116</v>
      </c>
      <c r="F31" s="32">
        <v>4</v>
      </c>
      <c r="G31" s="34">
        <v>40000</v>
      </c>
      <c r="H31" s="35">
        <f>IF(L31&gt;=4,G31*1.8,"-")</f>
        <v>72000</v>
      </c>
      <c r="I31" s="35">
        <f>IF(L31&gt;=6,G31*2.4,"-")</f>
        <v>96000</v>
      </c>
      <c r="J31" s="35" t="str">
        <f>IF(L31&gt;=8,G31*3,"-")</f>
        <v>-</v>
      </c>
      <c r="K31" s="35" t="str">
        <f>IF(L31=10,G31*3.6,"-")</f>
        <v>-</v>
      </c>
      <c r="L31" s="36">
        <v>6</v>
      </c>
      <c r="M31" s="35">
        <f>G31/4</f>
        <v>10000</v>
      </c>
      <c r="N31" s="37">
        <v>2</v>
      </c>
      <c r="O31" s="48"/>
      <c r="P31" s="38"/>
      <c r="Q31" s="38"/>
    </row>
    <row r="32" spans="1:17" s="9" customFormat="1" ht="16.5" customHeight="1" x14ac:dyDescent="0.25">
      <c r="A32" s="30"/>
      <c r="B32" s="31" t="s">
        <v>50</v>
      </c>
      <c r="C32" s="32"/>
      <c r="D32" s="33" t="s">
        <v>37</v>
      </c>
      <c r="E32" s="33" t="s">
        <v>51</v>
      </c>
      <c r="F32" s="32">
        <v>8</v>
      </c>
      <c r="G32" s="34">
        <v>25000</v>
      </c>
      <c r="H32" s="35">
        <f>IF(L32&gt;=4,G32*1.8,"-")</f>
        <v>45000</v>
      </c>
      <c r="I32" s="35">
        <f>IF(L32&gt;=6,G32*2.4,"-")</f>
        <v>60000</v>
      </c>
      <c r="J32" s="35" t="str">
        <f>IF(L32&gt;=8,G32*3,"-")</f>
        <v>-</v>
      </c>
      <c r="K32" s="35" t="str">
        <f>IF(L32=10,G32*3.6,"-")</f>
        <v>-</v>
      </c>
      <c r="L32" s="36">
        <v>6</v>
      </c>
      <c r="M32" s="35"/>
      <c r="N32" s="37"/>
      <c r="O32" s="48"/>
      <c r="P32" s="38"/>
      <c r="Q32" s="38"/>
    </row>
    <row r="33" spans="1:21" s="9" customFormat="1" ht="17.100000000000001" customHeight="1" x14ac:dyDescent="0.25">
      <c r="A33" s="30"/>
      <c r="B33" s="31" t="s">
        <v>52</v>
      </c>
      <c r="C33" s="32"/>
      <c r="D33" s="33" t="s">
        <v>33</v>
      </c>
      <c r="E33" s="33">
        <v>0.58333333333333337</v>
      </c>
      <c r="F33" s="32">
        <v>4</v>
      </c>
      <c r="G33" s="34">
        <v>30000</v>
      </c>
      <c r="H33" s="35">
        <f>IF(L33&gt;=4,G33*1.8,"-")</f>
        <v>54000</v>
      </c>
      <c r="I33" s="35">
        <f>IF(L33&gt;=6,G33*2.4,"-")</f>
        <v>72000</v>
      </c>
      <c r="J33" s="35">
        <f>IF(L33&gt;=8,G33*3,"-")</f>
        <v>90000</v>
      </c>
      <c r="K33" s="35" t="str">
        <f>IF(L33=10,G33*3.6,"-")</f>
        <v>-</v>
      </c>
      <c r="L33" s="36">
        <v>8</v>
      </c>
      <c r="M33" s="35"/>
      <c r="N33" s="37"/>
      <c r="P33" s="38"/>
      <c r="Q33" s="38"/>
    </row>
    <row r="34" spans="1:21" s="9" customFormat="1" ht="17.100000000000001" customHeight="1" x14ac:dyDescent="0.25">
      <c r="A34" s="30"/>
      <c r="B34" s="31" t="s">
        <v>53</v>
      </c>
      <c r="C34" s="52"/>
      <c r="D34" s="33" t="s">
        <v>26</v>
      </c>
      <c r="E34" s="33">
        <v>0.84375</v>
      </c>
      <c r="F34" s="32">
        <v>8</v>
      </c>
      <c r="G34" s="34">
        <v>80000</v>
      </c>
      <c r="H34" s="35">
        <f>IF(L34&gt;=4,G34*1.8,"-")</f>
        <v>144000</v>
      </c>
      <c r="I34" s="35">
        <f>IF(L34&gt;=6,G34*2.4,"-")</f>
        <v>192000</v>
      </c>
      <c r="J34" s="35" t="str">
        <f>IF(L34&gt;=8,G34*3,"-")</f>
        <v>-</v>
      </c>
      <c r="K34" s="35" t="str">
        <f>IF(L34=10,G34*3.6,"-")</f>
        <v>-</v>
      </c>
      <c r="L34" s="36">
        <v>6</v>
      </c>
      <c r="M34" s="35">
        <f>G34/4</f>
        <v>20000</v>
      </c>
      <c r="N34" s="37">
        <v>4</v>
      </c>
      <c r="P34" s="38"/>
      <c r="Q34" s="38"/>
    </row>
    <row r="35" spans="1:21" s="48" customFormat="1" ht="17.100000000000001" customHeight="1" x14ac:dyDescent="0.25">
      <c r="A35" s="53"/>
      <c r="B35" s="54" t="s">
        <v>54</v>
      </c>
      <c r="C35" s="55"/>
      <c r="D35" s="56" t="s">
        <v>33</v>
      </c>
      <c r="E35" s="56">
        <v>0.29166666666666669</v>
      </c>
      <c r="F35" s="55">
        <v>4</v>
      </c>
      <c r="G35" s="57">
        <v>5000</v>
      </c>
      <c r="H35" s="58">
        <f>IF(L35&gt;=4,G35*1.8,"-")</f>
        <v>9000</v>
      </c>
      <c r="I35" s="58">
        <f>IF(L35&gt;=6,G35*2.4,"-")</f>
        <v>12000</v>
      </c>
      <c r="J35" s="58" t="str">
        <f>IF(L35&gt;=8,G35*3,"-")</f>
        <v>-</v>
      </c>
      <c r="K35" s="58" t="str">
        <f>IF(L35=10,G35*3.6,"-")</f>
        <v>-</v>
      </c>
      <c r="L35" s="59">
        <v>6</v>
      </c>
      <c r="M35" s="58"/>
      <c r="N35" s="60"/>
      <c r="P35" s="49"/>
      <c r="Q35" s="49"/>
    </row>
    <row r="36" spans="1:21" s="68" customFormat="1" ht="17.100000000000001" customHeight="1" x14ac:dyDescent="0.25">
      <c r="A36" s="61"/>
      <c r="B36" s="62"/>
      <c r="C36" s="63"/>
      <c r="D36" s="63"/>
      <c r="E36" s="64"/>
      <c r="F36" s="64"/>
      <c r="G36" s="63"/>
      <c r="H36" s="63"/>
      <c r="I36" s="63"/>
      <c r="J36" s="65"/>
      <c r="K36" s="65"/>
      <c r="L36" s="66"/>
      <c r="M36" s="66"/>
      <c r="N36" s="66"/>
      <c r="O36" s="67"/>
      <c r="P36" s="67"/>
      <c r="Q36" s="67"/>
      <c r="R36" s="67"/>
      <c r="T36" s="38"/>
      <c r="U36" s="38"/>
    </row>
    <row r="37" spans="1:21" s="9" customFormat="1" ht="17.100000000000001" customHeight="1" x14ac:dyDescent="0.25">
      <c r="A37" s="6" t="s">
        <v>55</v>
      </c>
      <c r="B37" s="7"/>
      <c r="C37" s="8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P37" s="10"/>
      <c r="T37" s="38"/>
      <c r="U37" s="38"/>
    </row>
    <row r="38" spans="1:21" s="9" customFormat="1" ht="17.100000000000001" customHeight="1" x14ac:dyDescent="0.25">
      <c r="A38" s="11" t="s">
        <v>3</v>
      </c>
      <c r="B38" s="12" t="s">
        <v>4</v>
      </c>
      <c r="C38" s="12" t="s">
        <v>5</v>
      </c>
      <c r="D38" s="14" t="s">
        <v>6</v>
      </c>
      <c r="E38" s="15"/>
      <c r="F38" s="69" t="s">
        <v>56</v>
      </c>
      <c r="G38" s="70" t="s">
        <v>57</v>
      </c>
      <c r="H38" s="18" t="s">
        <v>58</v>
      </c>
      <c r="I38" s="19" t="s">
        <v>59</v>
      </c>
      <c r="J38" s="19"/>
      <c r="K38" s="71" t="s">
        <v>60</v>
      </c>
      <c r="L38" s="7"/>
      <c r="M38" s="7"/>
      <c r="N38" s="7"/>
    </row>
    <row r="39" spans="1:21" s="9" customFormat="1" ht="27" customHeight="1" x14ac:dyDescent="0.25">
      <c r="A39" s="72"/>
      <c r="B39" s="73"/>
      <c r="C39" s="73"/>
      <c r="D39" s="74" t="s">
        <v>11</v>
      </c>
      <c r="E39" s="74" t="s">
        <v>12</v>
      </c>
      <c r="F39" s="75"/>
      <c r="G39" s="76" t="s">
        <v>13</v>
      </c>
      <c r="H39" s="77"/>
      <c r="I39" s="76" t="s">
        <v>61</v>
      </c>
      <c r="J39" s="76" t="s">
        <v>62</v>
      </c>
      <c r="K39" s="78"/>
      <c r="L39" s="7"/>
      <c r="M39" s="7"/>
      <c r="N39" s="7"/>
    </row>
    <row r="40" spans="1:21" s="51" customFormat="1" ht="17.100000000000001" customHeight="1" x14ac:dyDescent="0.25">
      <c r="A40" s="79" t="s">
        <v>63</v>
      </c>
      <c r="B40" s="80" t="s">
        <v>64</v>
      </c>
      <c r="C40" s="81"/>
      <c r="D40" s="81" t="s">
        <v>65</v>
      </c>
      <c r="E40" s="82" t="s">
        <v>66</v>
      </c>
      <c r="F40" s="83">
        <v>3</v>
      </c>
      <c r="G40" s="84">
        <v>25000</v>
      </c>
      <c r="H40" s="85">
        <v>2</v>
      </c>
      <c r="I40" s="86" t="s">
        <v>67</v>
      </c>
      <c r="J40" s="86" t="s">
        <v>67</v>
      </c>
      <c r="K40" s="87" t="s">
        <v>67</v>
      </c>
      <c r="L40" s="88"/>
      <c r="M40" s="88"/>
      <c r="N40" s="88"/>
    </row>
    <row r="41" spans="1:21" s="51" customFormat="1" ht="17.100000000000001" customHeight="1" x14ac:dyDescent="0.25">
      <c r="A41" s="89"/>
      <c r="B41" s="90" t="s">
        <v>68</v>
      </c>
      <c r="C41" s="91"/>
      <c r="D41" s="91" t="s">
        <v>65</v>
      </c>
      <c r="E41" s="92" t="s">
        <v>66</v>
      </c>
      <c r="F41" s="93">
        <v>2</v>
      </c>
      <c r="G41" s="94" t="s">
        <v>67</v>
      </c>
      <c r="H41" s="95" t="s">
        <v>67</v>
      </c>
      <c r="I41" s="96">
        <v>8500</v>
      </c>
      <c r="J41" s="96">
        <v>15000</v>
      </c>
      <c r="K41" s="97">
        <v>3</v>
      </c>
      <c r="L41" s="88"/>
      <c r="M41" s="88"/>
      <c r="N41" s="88"/>
    </row>
    <row r="42" spans="1:21" s="100" customFormat="1" ht="17.100000000000001" customHeight="1" x14ac:dyDescent="0.25">
      <c r="A42" s="98"/>
      <c r="B42" s="98"/>
      <c r="C42" s="99"/>
      <c r="D42" s="99"/>
      <c r="E42" s="99"/>
      <c r="F42" s="99"/>
      <c r="G42" s="99"/>
      <c r="H42" s="98"/>
      <c r="I42" s="98"/>
      <c r="J42" s="98"/>
      <c r="K42" s="98"/>
      <c r="L42" s="98"/>
      <c r="M42" s="98"/>
      <c r="N42" s="98"/>
      <c r="P42" s="101"/>
    </row>
    <row r="43" spans="1:21" s="9" customFormat="1" ht="17.100000000000001" customHeight="1" x14ac:dyDescent="0.25">
      <c r="A43" s="6" t="s">
        <v>69</v>
      </c>
      <c r="B43" s="7"/>
      <c r="C43" s="8"/>
      <c r="D43" s="8"/>
      <c r="E43" s="8"/>
      <c r="F43" s="8"/>
      <c r="G43" s="8"/>
      <c r="H43" s="7"/>
      <c r="I43" s="7"/>
      <c r="J43" s="7"/>
      <c r="K43" s="7"/>
      <c r="L43" s="7"/>
      <c r="M43" s="7"/>
      <c r="N43" s="7"/>
      <c r="P43" s="10"/>
    </row>
    <row r="44" spans="1:21" s="9" customFormat="1" ht="17.100000000000001" customHeight="1" x14ac:dyDescent="0.25">
      <c r="A44" s="11" t="s">
        <v>3</v>
      </c>
      <c r="B44" s="12" t="s">
        <v>4</v>
      </c>
      <c r="C44" s="13" t="s">
        <v>5</v>
      </c>
      <c r="D44" s="14" t="s">
        <v>6</v>
      </c>
      <c r="E44" s="15"/>
      <c r="F44" s="102" t="s">
        <v>59</v>
      </c>
      <c r="G44" s="103"/>
      <c r="H44" s="66"/>
      <c r="I44" s="66"/>
      <c r="J44" s="66"/>
      <c r="K44" s="66"/>
      <c r="L44" s="66"/>
      <c r="M44" s="66"/>
      <c r="N44" s="7"/>
    </row>
    <row r="45" spans="1:21" s="9" customFormat="1" ht="17.100000000000001" customHeight="1" x14ac:dyDescent="0.25">
      <c r="A45" s="21"/>
      <c r="B45" s="22"/>
      <c r="C45" s="23"/>
      <c r="D45" s="24" t="s">
        <v>11</v>
      </c>
      <c r="E45" s="24" t="s">
        <v>12</v>
      </c>
      <c r="F45" s="26" t="s">
        <v>61</v>
      </c>
      <c r="G45" s="104" t="s">
        <v>62</v>
      </c>
      <c r="H45" s="66"/>
      <c r="I45" s="66"/>
      <c r="J45" s="66"/>
      <c r="K45" s="66"/>
      <c r="L45" s="66"/>
      <c r="M45" s="66"/>
      <c r="N45" s="7"/>
    </row>
    <row r="46" spans="1:21" s="9" customFormat="1" ht="17.100000000000001" customHeight="1" x14ac:dyDescent="0.25">
      <c r="A46" s="105" t="s">
        <v>70</v>
      </c>
      <c r="B46" s="106" t="s">
        <v>71</v>
      </c>
      <c r="C46" s="83"/>
      <c r="D46" s="83" t="s">
        <v>65</v>
      </c>
      <c r="E46" s="107" t="s">
        <v>72</v>
      </c>
      <c r="F46" s="86">
        <v>4800</v>
      </c>
      <c r="G46" s="108">
        <v>8000</v>
      </c>
      <c r="H46" s="109"/>
      <c r="I46" s="110"/>
      <c r="J46" s="109"/>
      <c r="K46" s="109"/>
      <c r="L46" s="109"/>
      <c r="M46" s="109"/>
      <c r="N46" s="7"/>
    </row>
    <row r="47" spans="1:21" s="9" customFormat="1" ht="17.100000000000001" customHeight="1" x14ac:dyDescent="0.25">
      <c r="A47" s="111"/>
      <c r="B47" s="112" t="s">
        <v>71</v>
      </c>
      <c r="C47" s="113"/>
      <c r="D47" s="113" t="s">
        <v>65</v>
      </c>
      <c r="E47" s="114" t="s">
        <v>73</v>
      </c>
      <c r="F47" s="115">
        <v>12000</v>
      </c>
      <c r="G47" s="116">
        <v>20000</v>
      </c>
      <c r="H47" s="109"/>
      <c r="I47" s="110"/>
      <c r="J47" s="109"/>
      <c r="K47" s="109"/>
      <c r="L47" s="109"/>
      <c r="M47" s="109"/>
      <c r="N47" s="7"/>
    </row>
    <row r="48" spans="1:21" s="9" customFormat="1" ht="17.100000000000001" customHeight="1" x14ac:dyDescent="0.25">
      <c r="A48" s="111"/>
      <c r="B48" s="112" t="s">
        <v>71</v>
      </c>
      <c r="C48" s="113"/>
      <c r="D48" s="113" t="s">
        <v>65</v>
      </c>
      <c r="E48" s="114" t="s">
        <v>74</v>
      </c>
      <c r="F48" s="115">
        <v>18000</v>
      </c>
      <c r="G48" s="116">
        <v>30000</v>
      </c>
      <c r="H48" s="109"/>
      <c r="I48" s="110"/>
      <c r="J48" s="109"/>
      <c r="K48" s="109"/>
      <c r="L48" s="109"/>
      <c r="M48" s="109"/>
      <c r="N48" s="7"/>
    </row>
    <row r="49" spans="1:18" s="9" customFormat="1" ht="17.100000000000001" customHeight="1" x14ac:dyDescent="0.25">
      <c r="A49" s="117"/>
      <c r="B49" s="118" t="s">
        <v>71</v>
      </c>
      <c r="C49" s="93"/>
      <c r="D49" s="93" t="s">
        <v>65</v>
      </c>
      <c r="E49" s="119" t="s">
        <v>75</v>
      </c>
      <c r="F49" s="96">
        <v>2000</v>
      </c>
      <c r="G49" s="120">
        <v>3400</v>
      </c>
      <c r="H49" s="109"/>
      <c r="I49" s="110"/>
      <c r="J49" s="109"/>
      <c r="K49" s="109"/>
      <c r="L49" s="109"/>
      <c r="M49" s="109"/>
      <c r="N49" s="7"/>
    </row>
    <row r="50" spans="1:18" s="68" customFormat="1" ht="17.100000000000001" customHeight="1" x14ac:dyDescent="0.25">
      <c r="A50" s="61"/>
      <c r="B50" s="62"/>
      <c r="C50" s="63"/>
      <c r="D50" s="63"/>
      <c r="E50" s="64"/>
      <c r="F50" s="64"/>
      <c r="G50" s="63"/>
      <c r="H50" s="63"/>
      <c r="I50" s="63"/>
      <c r="J50" s="65"/>
      <c r="K50" s="65"/>
      <c r="L50" s="66"/>
      <c r="M50" s="66"/>
      <c r="N50" s="66"/>
      <c r="O50" s="67"/>
      <c r="P50" s="67"/>
      <c r="Q50" s="67"/>
      <c r="R50" s="67"/>
    </row>
    <row r="51" spans="1:18" s="9" customFormat="1" ht="17.100000000000001" customHeight="1" x14ac:dyDescent="0.25">
      <c r="A51" s="6" t="s">
        <v>76</v>
      </c>
      <c r="B51" s="7"/>
      <c r="C51" s="8"/>
      <c r="D51" s="8"/>
      <c r="E51" s="8"/>
      <c r="F51" s="8"/>
      <c r="G51" s="8"/>
      <c r="H51" s="7"/>
      <c r="I51" s="7"/>
      <c r="J51" s="7"/>
      <c r="K51" s="7"/>
      <c r="L51" s="7"/>
      <c r="M51" s="7"/>
      <c r="N51" s="7"/>
      <c r="P51" s="10"/>
    </row>
    <row r="52" spans="1:18" s="9" customFormat="1" ht="17.100000000000001" customHeight="1" x14ac:dyDescent="0.25">
      <c r="A52" s="11" t="s">
        <v>3</v>
      </c>
      <c r="B52" s="12" t="s">
        <v>4</v>
      </c>
      <c r="C52" s="14" t="s">
        <v>6</v>
      </c>
      <c r="D52" s="15"/>
      <c r="E52" s="19" t="s">
        <v>77</v>
      </c>
      <c r="F52" s="20"/>
      <c r="G52" s="66"/>
      <c r="H52" s="66"/>
      <c r="I52" s="66"/>
      <c r="J52" s="66"/>
      <c r="K52" s="66"/>
      <c r="L52" s="66"/>
      <c r="M52" s="66"/>
      <c r="N52" s="7"/>
    </row>
    <row r="53" spans="1:18" s="9" customFormat="1" ht="17.100000000000001" customHeight="1" x14ac:dyDescent="0.25">
      <c r="A53" s="21"/>
      <c r="B53" s="22"/>
      <c r="C53" s="24" t="s">
        <v>11</v>
      </c>
      <c r="D53" s="24" t="s">
        <v>12</v>
      </c>
      <c r="E53" s="26" t="s">
        <v>61</v>
      </c>
      <c r="F53" s="104" t="s">
        <v>62</v>
      </c>
      <c r="G53" s="66"/>
      <c r="H53" s="66"/>
      <c r="I53" s="66"/>
      <c r="J53" s="66"/>
      <c r="K53" s="66"/>
      <c r="L53" s="66"/>
      <c r="M53" s="66"/>
      <c r="N53" s="7"/>
    </row>
    <row r="54" spans="1:18" s="9" customFormat="1" ht="17.100000000000001" customHeight="1" x14ac:dyDescent="0.25">
      <c r="A54" s="105" t="s">
        <v>78</v>
      </c>
      <c r="B54" s="112" t="s">
        <v>79</v>
      </c>
      <c r="C54" s="113" t="s">
        <v>65</v>
      </c>
      <c r="D54" s="114" t="s">
        <v>80</v>
      </c>
      <c r="E54" s="121">
        <v>4800</v>
      </c>
      <c r="F54" s="116">
        <v>8000</v>
      </c>
      <c r="G54" s="109"/>
      <c r="H54" s="109"/>
      <c r="I54" s="109"/>
      <c r="J54" s="109"/>
      <c r="K54" s="109"/>
      <c r="L54" s="109"/>
      <c r="M54" s="109"/>
      <c r="N54" s="7"/>
    </row>
    <row r="55" spans="1:18" s="9" customFormat="1" ht="17.100000000000001" customHeight="1" x14ac:dyDescent="0.25">
      <c r="A55" s="111"/>
      <c r="B55" s="112" t="s">
        <v>79</v>
      </c>
      <c r="C55" s="113" t="s">
        <v>65</v>
      </c>
      <c r="D55" s="114" t="s">
        <v>73</v>
      </c>
      <c r="E55" s="121">
        <v>12000</v>
      </c>
      <c r="F55" s="116">
        <v>20000</v>
      </c>
      <c r="G55" s="109"/>
      <c r="H55" s="109"/>
      <c r="I55" s="109"/>
      <c r="J55" s="109"/>
      <c r="K55" s="109"/>
      <c r="L55" s="109"/>
      <c r="M55" s="109"/>
      <c r="N55" s="7"/>
    </row>
    <row r="56" spans="1:18" s="9" customFormat="1" ht="17.100000000000001" customHeight="1" x14ac:dyDescent="0.25">
      <c r="A56" s="111"/>
      <c r="B56" s="112" t="s">
        <v>79</v>
      </c>
      <c r="C56" s="113" t="s">
        <v>65</v>
      </c>
      <c r="D56" s="114" t="s">
        <v>74</v>
      </c>
      <c r="E56" s="121">
        <v>18000</v>
      </c>
      <c r="F56" s="116">
        <v>30000</v>
      </c>
      <c r="G56" s="109"/>
      <c r="H56" s="109"/>
      <c r="I56" s="109"/>
      <c r="J56" s="109"/>
      <c r="K56" s="109"/>
      <c r="L56" s="109"/>
      <c r="M56" s="109"/>
      <c r="N56" s="7"/>
    </row>
    <row r="57" spans="1:18" s="9" customFormat="1" ht="17.100000000000001" customHeight="1" x14ac:dyDescent="0.25">
      <c r="A57" s="117"/>
      <c r="B57" s="118" t="s">
        <v>79</v>
      </c>
      <c r="C57" s="93" t="s">
        <v>65</v>
      </c>
      <c r="D57" s="119" t="s">
        <v>75</v>
      </c>
      <c r="E57" s="122">
        <v>2000</v>
      </c>
      <c r="F57" s="120">
        <v>3400</v>
      </c>
      <c r="G57" s="109"/>
      <c r="H57" s="109"/>
      <c r="I57" s="109"/>
      <c r="J57" s="109"/>
      <c r="K57" s="109"/>
      <c r="L57" s="109"/>
      <c r="M57" s="109"/>
      <c r="N57" s="7"/>
    </row>
    <row r="58" spans="1:18" s="68" customFormat="1" ht="17.100000000000001" customHeight="1" x14ac:dyDescent="0.25">
      <c r="A58" s="61"/>
      <c r="B58" s="62"/>
      <c r="C58" s="63"/>
      <c r="D58" s="63"/>
      <c r="E58" s="64"/>
      <c r="F58" s="64"/>
      <c r="G58" s="63"/>
      <c r="H58" s="63"/>
      <c r="I58" s="63"/>
      <c r="J58" s="65"/>
      <c r="K58" s="65"/>
      <c r="L58" s="66"/>
      <c r="M58" s="66"/>
      <c r="N58" s="66"/>
      <c r="O58" s="67"/>
      <c r="P58" s="67"/>
      <c r="Q58" s="67"/>
      <c r="R58" s="67"/>
    </row>
    <row r="59" spans="1:18" s="9" customFormat="1" ht="17.100000000000001" customHeight="1" x14ac:dyDescent="0.25">
      <c r="A59" s="7"/>
      <c r="B59" s="7"/>
      <c r="C59" s="8"/>
      <c r="D59" s="8"/>
      <c r="E59" s="8"/>
      <c r="F59" s="8"/>
      <c r="G59" s="8"/>
      <c r="H59" s="7"/>
      <c r="I59" s="7"/>
      <c r="J59" s="7"/>
      <c r="K59" s="7"/>
      <c r="L59" s="7"/>
      <c r="M59" s="7"/>
      <c r="N59" s="7"/>
      <c r="P59" s="10"/>
    </row>
    <row r="60" spans="1:18" s="9" customFormat="1" ht="17.100000000000001" customHeight="1" x14ac:dyDescent="0.25">
      <c r="A60" s="123" t="s">
        <v>81</v>
      </c>
      <c r="B60" s="7"/>
      <c r="C60" s="8"/>
      <c r="D60" s="8"/>
      <c r="E60" s="8"/>
      <c r="F60" s="8"/>
      <c r="G60" s="8"/>
      <c r="H60" s="7"/>
      <c r="I60" s="7"/>
      <c r="J60" s="7"/>
      <c r="K60" s="7"/>
      <c r="L60" s="7"/>
      <c r="M60" s="7"/>
      <c r="N60" s="7"/>
      <c r="P60" s="10"/>
    </row>
    <row r="61" spans="1:18" s="9" customFormat="1" ht="29.25" customHeight="1" x14ac:dyDescent="0.25">
      <c r="A61" s="124" t="s">
        <v>82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5"/>
      <c r="P61" s="125"/>
      <c r="Q61" s="125"/>
      <c r="R61" s="125"/>
    </row>
    <row r="62" spans="1:18" s="127" customFormat="1" ht="17.100000000000001" customHeight="1" x14ac:dyDescent="0.25">
      <c r="A62" s="123" t="s">
        <v>83</v>
      </c>
      <c r="B62" s="123"/>
      <c r="C62" s="126"/>
      <c r="D62" s="126"/>
      <c r="E62" s="126"/>
      <c r="F62" s="126"/>
      <c r="G62" s="126"/>
      <c r="H62" s="123"/>
      <c r="I62" s="123"/>
      <c r="J62" s="123"/>
      <c r="K62" s="123"/>
      <c r="L62" s="123"/>
      <c r="M62" s="123"/>
      <c r="N62" s="123"/>
      <c r="P62" s="128"/>
    </row>
    <row r="63" spans="1:18" s="127" customFormat="1" ht="17.100000000000001" customHeight="1" x14ac:dyDescent="0.25">
      <c r="A63" s="123" t="s">
        <v>84</v>
      </c>
      <c r="B63" s="123"/>
      <c r="C63" s="126"/>
      <c r="D63" s="126"/>
      <c r="E63" s="126"/>
      <c r="F63" s="126"/>
      <c r="G63" s="126"/>
      <c r="H63" s="123"/>
      <c r="I63" s="123"/>
      <c r="J63" s="123"/>
      <c r="K63" s="123"/>
      <c r="L63" s="123"/>
      <c r="M63" s="123"/>
      <c r="N63" s="123"/>
      <c r="P63" s="128"/>
    </row>
    <row r="64" spans="1:18" s="127" customFormat="1" ht="17.100000000000001" customHeight="1" x14ac:dyDescent="0.25">
      <c r="A64" s="123" t="s">
        <v>85</v>
      </c>
      <c r="B64" s="123"/>
      <c r="C64" s="126"/>
      <c r="D64" s="126"/>
      <c r="E64" s="126"/>
      <c r="F64" s="126"/>
      <c r="G64" s="126"/>
      <c r="H64" s="123"/>
      <c r="I64" s="123"/>
      <c r="J64" s="123"/>
      <c r="K64" s="123"/>
      <c r="L64" s="123"/>
      <c r="M64" s="123"/>
      <c r="N64" s="123"/>
      <c r="P64" s="128"/>
    </row>
    <row r="65" spans="1:16" s="9" customFormat="1" ht="17.100000000000001" customHeight="1" x14ac:dyDescent="0.25">
      <c r="A65" s="7"/>
      <c r="B65" s="7"/>
      <c r="C65" s="8"/>
      <c r="D65" s="8"/>
      <c r="E65" s="8"/>
      <c r="F65" s="8"/>
      <c r="G65" s="8"/>
      <c r="H65" s="7"/>
      <c r="I65" s="7"/>
      <c r="J65" s="7"/>
      <c r="K65" s="7"/>
      <c r="L65" s="7"/>
      <c r="M65" s="7"/>
      <c r="N65" s="7"/>
      <c r="P65" s="10"/>
    </row>
    <row r="66" spans="1:16" s="9" customFormat="1" ht="17.100000000000001" customHeight="1" x14ac:dyDescent="0.25">
      <c r="A66" s="123" t="s">
        <v>86</v>
      </c>
      <c r="B66" s="7"/>
      <c r="C66" s="8"/>
      <c r="D66" s="8"/>
      <c r="E66" s="8"/>
      <c r="F66" s="8"/>
      <c r="G66" s="8"/>
      <c r="H66" s="7"/>
      <c r="I66" s="7"/>
      <c r="J66" s="7"/>
      <c r="K66" s="7"/>
      <c r="L66" s="7"/>
      <c r="M66" s="7"/>
      <c r="N66" s="7"/>
      <c r="P66" s="10"/>
    </row>
    <row r="67" spans="1:16" s="9" customFormat="1" ht="21.95" customHeight="1" x14ac:dyDescent="0.25">
      <c r="A67" s="129"/>
      <c r="B67" s="129"/>
      <c r="C67" s="130"/>
      <c r="D67" s="130"/>
      <c r="E67" s="130"/>
      <c r="F67" s="130"/>
      <c r="G67" s="130"/>
      <c r="H67" s="129"/>
      <c r="I67" s="129"/>
      <c r="J67" s="129"/>
      <c r="K67" s="129"/>
      <c r="L67" s="7"/>
      <c r="M67" s="7"/>
      <c r="N67" s="7"/>
      <c r="P67" s="10"/>
    </row>
    <row r="68" spans="1:16" s="9" customFormat="1" ht="21.95" customHeight="1" x14ac:dyDescent="0.25">
      <c r="A68" s="129"/>
      <c r="B68" s="130"/>
      <c r="C68" s="130"/>
      <c r="D68" s="130"/>
      <c r="E68" s="130"/>
      <c r="F68" s="130"/>
      <c r="G68" s="129"/>
      <c r="H68" s="129"/>
      <c r="I68" s="129"/>
      <c r="J68" s="129"/>
      <c r="K68" s="129"/>
      <c r="L68" s="129"/>
      <c r="M68" s="129"/>
      <c r="N68" s="129"/>
      <c r="O68" s="10"/>
    </row>
    <row r="69" spans="1:16" s="9" customFormat="1" ht="21.95" customHeight="1" x14ac:dyDescent="0.25">
      <c r="A69" s="129"/>
      <c r="B69" s="129"/>
      <c r="C69" s="130"/>
      <c r="D69" s="130"/>
      <c r="E69" s="130"/>
      <c r="F69" s="130"/>
      <c r="G69" s="130"/>
      <c r="H69" s="129"/>
      <c r="I69" s="129"/>
      <c r="J69" s="129"/>
      <c r="K69" s="129"/>
      <c r="L69" s="129"/>
      <c r="M69" s="129"/>
      <c r="N69" s="129"/>
      <c r="P69" s="10"/>
    </row>
    <row r="70" spans="1:16" s="9" customFormat="1" ht="21.95" customHeight="1" x14ac:dyDescent="0.25">
      <c r="A70" s="129"/>
      <c r="B70" s="129"/>
      <c r="C70" s="130"/>
      <c r="D70" s="130"/>
      <c r="E70" s="130"/>
      <c r="F70" s="130"/>
      <c r="G70" s="130"/>
      <c r="H70" s="129"/>
      <c r="I70" s="129"/>
      <c r="J70" s="129"/>
      <c r="K70" s="129"/>
      <c r="L70" s="129"/>
      <c r="M70" s="129"/>
      <c r="N70" s="129"/>
      <c r="P70" s="10"/>
    </row>
    <row r="71" spans="1:16" s="9" customFormat="1" ht="15.75" x14ac:dyDescent="0.25">
      <c r="A71" s="129"/>
      <c r="B71" s="129"/>
      <c r="C71" s="130"/>
      <c r="D71" s="130"/>
      <c r="E71" s="130"/>
      <c r="F71" s="130"/>
      <c r="G71" s="130"/>
      <c r="H71" s="129"/>
      <c r="I71" s="129"/>
      <c r="J71" s="129"/>
      <c r="K71" s="129"/>
      <c r="L71" s="129"/>
      <c r="M71" s="129"/>
      <c r="N71" s="129"/>
      <c r="P71" s="10"/>
    </row>
  </sheetData>
  <autoFilter ref="A5:U35"/>
  <mergeCells count="32">
    <mergeCell ref="A61:N61"/>
    <mergeCell ref="A46:A49"/>
    <mergeCell ref="A52:A53"/>
    <mergeCell ref="B52:B53"/>
    <mergeCell ref="C52:D52"/>
    <mergeCell ref="E52:F52"/>
    <mergeCell ref="A54:A57"/>
    <mergeCell ref="K38:K39"/>
    <mergeCell ref="A40:A41"/>
    <mergeCell ref="A44:A45"/>
    <mergeCell ref="B44:B45"/>
    <mergeCell ref="C44:C45"/>
    <mergeCell ref="D44:E44"/>
    <mergeCell ref="F44:G44"/>
    <mergeCell ref="L4:L5"/>
    <mergeCell ref="M4:N4"/>
    <mergeCell ref="A6:A35"/>
    <mergeCell ref="A38:A39"/>
    <mergeCell ref="B38:B39"/>
    <mergeCell ref="C38:C39"/>
    <mergeCell ref="D38:E38"/>
    <mergeCell ref="F38:F39"/>
    <mergeCell ref="H38:H39"/>
    <mergeCell ref="I38:J38"/>
    <mergeCell ref="A1:H1"/>
    <mergeCell ref="A2:H2"/>
    <mergeCell ref="A4:A5"/>
    <mergeCell ref="B4:B5"/>
    <mergeCell ref="C4:C5"/>
    <mergeCell ref="D4:E4"/>
    <mergeCell ref="F4:F5"/>
    <mergeCell ref="G4:K4"/>
  </mergeCells>
  <printOptions horizontalCentered="1"/>
  <pageMargins left="0.11811023622047245" right="0.19685039370078741" top="0.39370078740157483" bottom="0.19685039370078741" header="0.51181102362204722" footer="0.51181102362204722"/>
  <pageSetup paperSize="9" scale="62" fitToHeight="2" orientation="landscape" r:id="rId1"/>
  <headerFooter alignWithMargins="0"/>
  <rowBreaks count="1" manualBreakCount="1">
    <brk id="4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Květen</vt:lpstr>
      <vt:lpstr>Květen!Názvy_tisku</vt:lpstr>
      <vt:lpstr>Květen!Oblast_tisku</vt:lpstr>
    </vt:vector>
  </TitlesOfParts>
  <Company>MÉDEA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Sezemská</dc:creator>
  <cp:lastModifiedBy>Lucie Sezemská</cp:lastModifiedBy>
  <dcterms:created xsi:type="dcterms:W3CDTF">2018-04-23T13:12:24Z</dcterms:created>
  <dcterms:modified xsi:type="dcterms:W3CDTF">2018-04-23T13:13:02Z</dcterms:modified>
</cp:coreProperties>
</file>